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0" windowWidth="23355" windowHeight="10785"/>
  </bookViews>
  <sheets>
    <sheet name="Sheet1" sheetId="1" r:id="rId1"/>
    <sheet name="Sheet2" sheetId="3" r:id="rId2"/>
    <sheet name="汇总表（评审报告）" sheetId="2" state="hidden" r:id="rId3"/>
  </sheets>
  <definedNames>
    <definedName name="_xlnm._FilterDatabase" localSheetId="0" hidden="1">Sheet1!$A$3:$E$3</definedName>
    <definedName name="_xlnm._FilterDatabase" localSheetId="2" hidden="1">'汇总表（评审报告）'!$A$3:$O$122</definedName>
    <definedName name="_xlnm.Print_Area" localSheetId="0">Sheet1!$A$1:$E$13</definedName>
    <definedName name="_xlnm.Print_Area" localSheetId="2">'汇总表（评审报告）'!$A$1:$N$122</definedName>
    <definedName name="_xlnm.Print_Titles" localSheetId="0">Sheet1!$1:$3</definedName>
  </definedNames>
  <calcPr calcId="144525"/>
  <oleSize ref="A1:E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I3" authorId="0">
      <text>
        <r>
          <rPr>
            <b/>
            <sz val="9"/>
            <color indexed="81"/>
            <rFont val="宋体"/>
            <family val="3"/>
            <charset val="134"/>
          </rPr>
          <t>DELL:</t>
        </r>
        <r>
          <rPr>
            <sz val="9"/>
            <color indexed="81"/>
            <rFont val="宋体"/>
            <family val="3"/>
            <charset val="134"/>
          </rPr>
          <t xml:space="preserve">
按照孰小原则取值</t>
        </r>
      </text>
    </comment>
    <comment ref="K3" authorId="0">
      <text>
        <r>
          <rPr>
            <b/>
            <sz val="9"/>
            <color indexed="81"/>
            <rFont val="宋体"/>
            <family val="3"/>
            <charset val="134"/>
          </rPr>
          <t>DELL:</t>
        </r>
        <r>
          <rPr>
            <sz val="9"/>
            <color indexed="81"/>
            <rFont val="宋体"/>
            <family val="3"/>
            <charset val="134"/>
          </rPr>
          <t xml:space="preserve">
利息支出*50%</t>
        </r>
      </text>
    </comment>
    <comment ref="L45" authorId="0">
      <text>
        <r>
          <rPr>
            <sz val="18"/>
            <color indexed="81"/>
            <rFont val="宋体"/>
            <family val="3"/>
            <charset val="134"/>
          </rPr>
          <t>申报金额，企业已经主动剔除补助范围外的支出，但是企业对计息天数理解有差异，造成利息支出计算结果差异，最终专家按照孰小原则取值。
（其他几个项目同理）</t>
        </r>
      </text>
    </comment>
    <comment ref="L46" authorId="0">
      <text>
        <r>
          <rPr>
            <sz val="18"/>
            <color indexed="81"/>
            <rFont val="宋体"/>
            <family val="3"/>
            <charset val="134"/>
          </rPr>
          <t>申报金额，企业已经主动剔除补助范围外的支出，但是企业对计息天数理解有差异，造成利息支出计算结果差异，最终专家按照孰小原则取值。
（其他几个项目同理）</t>
        </r>
      </text>
    </comment>
    <comment ref="L47" authorId="0">
      <text>
        <r>
          <rPr>
            <sz val="18"/>
            <color indexed="81"/>
            <rFont val="宋体"/>
            <family val="3"/>
            <charset val="134"/>
          </rPr>
          <t>申报金额，企业已经主动剔除补助范围外的支出，但是企业对计息天数理解有差异，造成利息支出计算结果差异，最终专家按照孰小原则取值。
（其他几个项目同理）</t>
        </r>
      </text>
    </comment>
    <comment ref="N51" authorId="0">
      <text>
        <r>
          <rPr>
            <sz val="18"/>
            <color indexed="81"/>
            <rFont val="宋体"/>
            <family val="3"/>
            <charset val="134"/>
          </rPr>
          <t>申报金额，企业已经主动剔除补助范围外的支出，但是企业对计息天数理解有差异，造成利息支出计算结果差异，最终专家按照孰小原则取值。
（其他几个项目同理）</t>
        </r>
      </text>
    </comment>
  </commentList>
</comments>
</file>

<file path=xl/sharedStrings.xml><?xml version="1.0" encoding="utf-8"?>
<sst xmlns="http://schemas.openxmlformats.org/spreadsheetml/2006/main" count="866" uniqueCount="401">
  <si>
    <t>2020年省级促进经济高质量发展专项资金（促进民营经济及小微企业工业上规模发展）专精特新等中小微企业贷款贴息资金项目评审汇总表</t>
  </si>
  <si>
    <t>单位：万元</t>
  </si>
  <si>
    <t>序号</t>
  </si>
  <si>
    <t>申报企业</t>
  </si>
  <si>
    <t>所属市区</t>
  </si>
  <si>
    <t>申请补助金额
(经市区审核)</t>
  </si>
  <si>
    <t>是否符合政策扶持对象</t>
  </si>
  <si>
    <t>申请的贷款贴息是否符合政策要求内容</t>
  </si>
  <si>
    <t>符合补助范围的利息支出金额</t>
  </si>
  <si>
    <t>备注</t>
  </si>
  <si>
    <t>江门市镇怡实业有限公司</t>
  </si>
  <si>
    <t>鹤山市</t>
  </si>
  <si>
    <t>符合</t>
  </si>
  <si>
    <t>江门市万多塑业有限公司</t>
  </si>
  <si>
    <t>/</t>
  </si>
  <si>
    <t>鹤山市崇新时尚鞋业有限公司</t>
  </si>
  <si>
    <t>鹤山市纵横鞋材有限公司</t>
  </si>
  <si>
    <t>部分符合</t>
  </si>
  <si>
    <t>江门市协泰实业有限公司</t>
  </si>
  <si>
    <t>剔除2018年9月前利息金额45.73万元。</t>
  </si>
  <si>
    <t>鹤山市博安防火玻璃科技有限公司</t>
  </si>
  <si>
    <t>剔除2018年9月1日前利息支出。</t>
  </si>
  <si>
    <t>江门市新昊玮五金科技有限公司</t>
  </si>
  <si>
    <t>剔除了2018年9月1日前利息支出。</t>
  </si>
  <si>
    <t>江门市晨华木业有限公司</t>
  </si>
  <si>
    <t>由于企业填报有误，以本次评审按照实际核算为准，经核查该企业符合纳入补助期间的利息支出金额为196.4094万元。</t>
  </si>
  <si>
    <t>广东江晟铝模科技有限公司</t>
  </si>
  <si>
    <t>企业计算贴息有误。</t>
  </si>
  <si>
    <t>经核查，该企业符合纳入补助期间的利息支出金额85.8351万元，已剔除跨期利息0.24元，不符合纳入补助期间的利息支出。</t>
  </si>
  <si>
    <t>鹤山市翔威五金制品有限公司</t>
  </si>
  <si>
    <t>剔除未提供利息支付明细单据的金额为0.9864万元。</t>
  </si>
  <si>
    <t>已剔除2018年9月1日前利息支出0.9864万元，不符合纳入补助范围的利息支出金额。</t>
  </si>
  <si>
    <t>广东鑫凯科技实业有限公司</t>
  </si>
  <si>
    <t>鹤山市安得利卫浴有限公司</t>
  </si>
  <si>
    <t>剔除2018年9月前支出的利息金额3.404032万元。</t>
  </si>
  <si>
    <t>已剔除2018年9月1日前利息支出3.404032万元，不符合纳入补助范围的利息支出金额。</t>
  </si>
  <si>
    <t>鹤山市维恩卫浴有限公司</t>
  </si>
  <si>
    <t>鹤山市嘉泰卫浴实业有限公司</t>
  </si>
  <si>
    <t>剔除2019年12月21日-2020年1月1日利息支出0.933414万元</t>
  </si>
  <si>
    <t>已剔除2019年12月21日-2020年1月1日利息支出0.933414万元，不符合纳入补助范围的利息支出金额。</t>
  </si>
  <si>
    <t>江门市龙源灯饰照明有限公司</t>
  </si>
  <si>
    <t>江海区</t>
  </si>
  <si>
    <t>剔除2018年9月前利息0.430833万元</t>
  </si>
  <si>
    <t>已剔除2018年9月前利息支出0.430833万元，不符合纳入补助范围的利息支出金额。</t>
  </si>
  <si>
    <t>江门市国祯污水处理有限公司</t>
  </si>
  <si>
    <t>江门市艺联智能制造有限公司</t>
  </si>
  <si>
    <t>建议按不超过申请金额109.51万元补助。</t>
  </si>
  <si>
    <t>江门市艺光科技开发有限公司</t>
  </si>
  <si>
    <t>广东君盛照明科技有限公司</t>
  </si>
  <si>
    <t>江门市荣宇电子科技有限公司</t>
  </si>
  <si>
    <t>剔除2019年12月后利息支出0.0412.79万元。</t>
  </si>
  <si>
    <t>江门市资迪科技环保有限公司</t>
  </si>
  <si>
    <t>建议按不超过申请金额2.44万元补助。</t>
  </si>
  <si>
    <t>江门市江海区正宇包装材料厂</t>
  </si>
  <si>
    <t>剔除2018年9月前利息1.302583万元。</t>
  </si>
  <si>
    <t>已剔除2018年9月前利息1.302583万元，不符合纳入补助范围的利息支出金额。</t>
  </si>
  <si>
    <t>广东新睿极光照明有限公司</t>
  </si>
  <si>
    <t>已剔除渣打银行利息利息13.757103万元，不符合纳入补助范围的利息支出金额。</t>
  </si>
  <si>
    <t>江门市浩毅电子有限公司</t>
  </si>
  <si>
    <t>江门市创亚照明电器有限公司</t>
  </si>
  <si>
    <t>剔除2018年9月前利息支出0.341473万元。</t>
  </si>
  <si>
    <t>已剔2018年9月前利息支出0.341473万元，不符合纳入补助范围的利息支出金额。</t>
  </si>
  <si>
    <t>江门市锋恒电机有限公司</t>
  </si>
  <si>
    <t>剔除2018年9月前利息支出0.212264万元。</t>
  </si>
  <si>
    <t>已剔2018年9月前利息支出0.212264万元，不符合纳入补助范围的利息支出金额。</t>
  </si>
  <si>
    <t>广东德众堂生物科技有限公司</t>
  </si>
  <si>
    <t>剔除2018年9月前利息支出0.34万元</t>
  </si>
  <si>
    <t>已剔2018年9月前利息支出0.34万元，不符合纳入补助范围的利息支出金额。</t>
  </si>
  <si>
    <t>广东盛唐新材料技术有限公司</t>
  </si>
  <si>
    <t>江门市英特视界科技有限公司</t>
  </si>
  <si>
    <t>江门市江海区长河塑胶厂有限公司</t>
  </si>
  <si>
    <t>已剔除2018年9月前利息0.44182万元，不符合纳入补助范围的利息支出金额。</t>
  </si>
  <si>
    <t>广东永创鑫电子有限公司</t>
  </si>
  <si>
    <t>江门市阪桥电子材料有限公司</t>
  </si>
  <si>
    <t>广东科世得润汽车部件有限公司</t>
  </si>
  <si>
    <t>广东聚科照明股份有限公司</t>
  </si>
  <si>
    <t>剔除2018年9月前利息支出0.0785.41万元。</t>
  </si>
  <si>
    <t>已剔除2018年9月前利息支出0.0785.41万元，不符合纳入补助范围的利息支出金额。</t>
  </si>
  <si>
    <t>江门市高力依科技实业有限公司</t>
  </si>
  <si>
    <t>经核查，企业提供的利息单金额为109.2793万元，建议按不超过申请金额54万元补助。</t>
  </si>
  <si>
    <t>广东尔漫照明有限公司</t>
  </si>
  <si>
    <t>利息合计143.794113万元，剔除2018年9月前利息0.55039万元。符合补助范围的利息支出的50%为70.03万元，建议按不超过申请金额70.02万元补助。</t>
  </si>
  <si>
    <t>江门市民盛厨业有限公司</t>
  </si>
  <si>
    <t>建议按不超过申请金额30.74万元补助</t>
  </si>
  <si>
    <t>广东艾普升智能装备有限公司</t>
  </si>
  <si>
    <t>恩平市</t>
  </si>
  <si>
    <t>恩平市合璟节能环保科技有限公司</t>
  </si>
  <si>
    <t>建议按不超过申请金额44.95万元补助。</t>
  </si>
  <si>
    <t>恩平安智建筑工程机械有限公司</t>
  </si>
  <si>
    <t>江门市奥尔斯电梯有限公司</t>
  </si>
  <si>
    <t>建议按照补助金额最高不超过200万元进行补助。</t>
  </si>
  <si>
    <t>恩平市佛恩机械制造有限公司</t>
  </si>
  <si>
    <t>恩平市华南重工科技有限公司</t>
  </si>
  <si>
    <t>广东汇茂电气股份有限公司</t>
  </si>
  <si>
    <t>已剔除不在补助期限的利息支出金额，计算口径存在差异37.47万元。</t>
  </si>
  <si>
    <t>江门市金丰机械制造有限公司</t>
  </si>
  <si>
    <t>已剔除不符合纳入补助范围的利息支出金额。</t>
  </si>
  <si>
    <t>恩平市俐德自动化设备有限公司</t>
  </si>
  <si>
    <t>建议按不超过申请金额38万元补助。</t>
  </si>
  <si>
    <t>企业申请金额38万元、符合补助范围的利息支出的50%（补助金额最高不超过200万元）38.05万元，以孰低原则建议补助金额为38万元。</t>
  </si>
  <si>
    <t>江门市智睿包装机械有限公司</t>
  </si>
  <si>
    <t>广东盈通新材料有限公司</t>
  </si>
  <si>
    <t>蓬江区</t>
  </si>
  <si>
    <t>江门宝能五金电器制造有限公司</t>
  </si>
  <si>
    <t>部分利息单杂乱，与统计表无法对应，剔除利息支出金额119.48万元。</t>
  </si>
  <si>
    <t>已剔除利息支出金额119.48万元，不符合纳入补助范围的利息支出金额。</t>
  </si>
  <si>
    <t>江门市志广水泥制品有限公司</t>
  </si>
  <si>
    <t>广东东德科技股份有限公司</t>
  </si>
  <si>
    <t>剔除2018年9月1日前利息0.5784万元</t>
  </si>
  <si>
    <t>已剔除2018年9月1日前利息0.5784万元，不符合纳入补助范围的利息支出金额。</t>
  </si>
  <si>
    <t>江门市加滢精细化工有限公司</t>
  </si>
  <si>
    <t>剔除2018年9月1日前利息1.06万元</t>
  </si>
  <si>
    <t>已剔除2018年9月1日前利息1.06万元，不符合纳入补助范围的利息支出金额。</t>
  </si>
  <si>
    <t>江门市永成厨具设备有限公司</t>
  </si>
  <si>
    <t>剔除2018年9月1日前利息0.2798万元</t>
  </si>
  <si>
    <t>已剔除2018年9月1日前利息0.2798万元，不符合纳入补助范围的利息支出金额。</t>
  </si>
  <si>
    <t>广东迪浪科技股份有限公司</t>
  </si>
  <si>
    <t>剔除2018年9月1日前利息1.4465万元</t>
  </si>
  <si>
    <t>江门市天域电子科技有限公司</t>
  </si>
  <si>
    <t>建议按不超过申请金额8.51万元进行补助</t>
  </si>
  <si>
    <t>企业申请金额8.518万元、符合补助范围的利息支出的50%（补助金额最高不超过200万元）8.52万元，以孰低原则建议补助金额为8.51万元。</t>
  </si>
  <si>
    <t>江门市利达手袋厂有限公司</t>
  </si>
  <si>
    <t>剔除无单据利息0.5642万元</t>
  </si>
  <si>
    <t>已剔除无单据利息0.5642万元，不符合纳入补助范围的利息支出金额。</t>
  </si>
  <si>
    <t>江门市衡威不锈钢制品有限公司</t>
  </si>
  <si>
    <t>江门松铃机车有限公司</t>
  </si>
  <si>
    <t>建议按不超过申请金66.23万元进行补助</t>
  </si>
  <si>
    <t>企业申请金额66.23万元、符合补助范围的利息支出的50%（补助金额最高不超过200万元）66.24万元，以孰低原则建议补助金额为66.23万元。</t>
  </si>
  <si>
    <t>台山市达乐木业有限公司</t>
  </si>
  <si>
    <t>台山市</t>
  </si>
  <si>
    <t>台山市红岭洗染有限公司</t>
  </si>
  <si>
    <t>剔除无单据利息2.09万元</t>
  </si>
  <si>
    <t>已剔除无单据利息2.09万元，不符合纳入补助范围的利息支出金额。</t>
  </si>
  <si>
    <t>台山市扬名威五金制品有限公司</t>
  </si>
  <si>
    <t>建议按不超过申请金21.62万元进行补助</t>
  </si>
  <si>
    <t>企业申请金额21.625万元、符合补助范围的利息支出的50%（补助金额最高不超过200万元）21.63万元，以孰低原则建议补助金额为21.62万元。</t>
  </si>
  <si>
    <t>广东佰朋实业有限公司</t>
  </si>
  <si>
    <t>建议按不超过申请金33.18万元进行补助</t>
  </si>
  <si>
    <t>台山市江联米业有限公司</t>
  </si>
  <si>
    <t>广东腾玻玻璃科技有限公司</t>
  </si>
  <si>
    <t>台山市雷克实业有限公司</t>
  </si>
  <si>
    <t>已剔除0.95万元，不符合纳入补助范围的利息支出金额。</t>
  </si>
  <si>
    <t>台山贤广建材有限公司</t>
  </si>
  <si>
    <t>剔除无单据利息0.657万元</t>
  </si>
  <si>
    <t>已剔除无单据利息0.657万元，不符合纳入补助范围的利息支出金额。</t>
  </si>
  <si>
    <t>台山市国峰耐磨金属科技有限公司</t>
  </si>
  <si>
    <t>按照利息单明细核对，剔除利息支出金额0.9818万元</t>
  </si>
  <si>
    <t>已剔除利息支出金额0.9818万元，不符合纳入补助范围的利息支出金额。</t>
  </si>
  <si>
    <t>台山市宏灏沥青混凝土有限公司</t>
  </si>
  <si>
    <t>剔除2018.9.1前利息0.737688万元，无单据4.509858万元。</t>
  </si>
  <si>
    <t>已剔除5.247546万元，其中：2018.9.1前利息0.737688万元、无单据4.509858万元，以上不符合纳入补助范围的利息支出金额。</t>
  </si>
  <si>
    <t>广东锦洲卓越铝业有限公司</t>
  </si>
  <si>
    <t>剔除无单据利息2.6172万元</t>
  </si>
  <si>
    <t>广东鸿特精密技术（台山）有限公司</t>
  </si>
  <si>
    <t>剔除2018.9.1前利息5.318万元</t>
  </si>
  <si>
    <t>已剔除2018.9.1前利息5.318万元，以上不符合纳入补助范围的利息支出金额。</t>
  </si>
  <si>
    <t>广东海亮铜业有限公司</t>
  </si>
  <si>
    <t>符合补助范围的利息支出的50%金额为202.40万元，根据补助规定补助金额最高不超过200万元，建议补助金额200万元。</t>
  </si>
  <si>
    <t>台山市科信特电机有限公司</t>
  </si>
  <si>
    <t>剔除2018.9.1前利息8.6752万元。建议按照补助金额最高不超过200万元进行补助。</t>
  </si>
  <si>
    <t>符合补助范围的利息支出的50%金额为205.37万元，根据补助规定补助金额最高不超过200万元，建议补助金额200万元。</t>
  </si>
  <si>
    <t>台山市万力达金属制品科技有限公司</t>
  </si>
  <si>
    <t>剔除无单据利息2283.75元</t>
  </si>
  <si>
    <t>已剔除无单据利息2283.75元，以上不符合纳入补助范围的利息支出金额。</t>
  </si>
  <si>
    <t>广东得宝食品有限公司</t>
  </si>
  <si>
    <t>剔除无单据利息6.2584万元</t>
  </si>
  <si>
    <t>台山市仁丰五金电器有限公司</t>
  </si>
  <si>
    <t>建议按不超过申请金额79.01万元进行补助</t>
  </si>
  <si>
    <t>江门丽宫国际食品股份有限公司</t>
  </si>
  <si>
    <t>新会区</t>
  </si>
  <si>
    <t>剔除无单据利息3.0642万元</t>
  </si>
  <si>
    <t>已剔除无单据利息3.0642万元，以上不符合纳入补助范围的利息支出金额。</t>
  </si>
  <si>
    <t>江门市巴利恩实业有限公司</t>
  </si>
  <si>
    <t>按利息单据及明细表核对剔除利息支出32.4673万元。</t>
  </si>
  <si>
    <t>已剔除利息支出32.4673万元，以上不符合纳入补助范围的利息支出金额。</t>
  </si>
  <si>
    <t>江门市健凯美容器材有限公司</t>
  </si>
  <si>
    <t>建议按不超过申请金额4.84万元进行补助</t>
  </si>
  <si>
    <t>广东澳林板业有限公司</t>
  </si>
  <si>
    <t>江门市新会区益泓不锈钢制品有限公司</t>
  </si>
  <si>
    <t>符合补助范围利息支出5.42万元，企业申报时统计金额有误。建议按不超过申请金额2.57万元进行补助</t>
  </si>
  <si>
    <t>1.经核查，企业符合补助范围利息支出金额为5.42万元。
2.企业申请金额2.57万元、符合补助范围的利息支出的50%（补助金额最高不超过200万元）2.71万元，以孰低原则建议补助金额为2.57万元。</t>
  </si>
  <si>
    <t>江门市新会区司前钜锋五金制品厂</t>
  </si>
  <si>
    <t>符合补助范围的利息支出的50%为4.18万元，建议按照不超过申请金额3.62万元进行补助。</t>
  </si>
  <si>
    <t>企业申请金额3.62万元、符合补助范围的利息支出的50%（补助金额最高不超过200万元）4.18万元，以孰低原则建议补助金额为3.62万元。</t>
  </si>
  <si>
    <t>江门市新凯成不锈钢制品有限公司</t>
  </si>
  <si>
    <t>企业原申报统计利息支出有误，根据实际利息单计算。</t>
  </si>
  <si>
    <t>经核查，企业原申报统计利息支出有误，根据实际利息单计算。</t>
  </si>
  <si>
    <t>江门市业顺精密铸造有限公司</t>
  </si>
  <si>
    <t>江门市新会区华耀纺织有限公司</t>
  </si>
  <si>
    <t>江门市新会区广力机械有限公司</t>
  </si>
  <si>
    <t>江门市文群塑料制品有限公司</t>
  </si>
  <si>
    <t>江门市新会区汤镁理容器材有限公司</t>
  </si>
  <si>
    <t>江门市新会区恒建混凝土有限公司</t>
  </si>
  <si>
    <t>剔除2018年9月前的利息支出。</t>
  </si>
  <si>
    <t>江门市世昌纸业有限公司</t>
  </si>
  <si>
    <t>江门市新会区佰通电器科技有限公司</t>
  </si>
  <si>
    <t>江门市荣兴达科技有限公司</t>
  </si>
  <si>
    <t>广东东吉智能设备有限公司</t>
  </si>
  <si>
    <t>剔除2018年9月1日前利息支出金额0.4781532万元。</t>
  </si>
  <si>
    <t>已剔除2018年9月1日前利息支出金额0.4781532万元，不符合纳入补助范围的利息支出。</t>
  </si>
  <si>
    <t>广东远大新材料有限公司</t>
  </si>
  <si>
    <t>江门恒之源交通设备有限公司</t>
  </si>
  <si>
    <t>江门市德美佳厨具有限公司</t>
  </si>
  <si>
    <t>开平市</t>
  </si>
  <si>
    <t>广东甜味食品有限公司</t>
  </si>
  <si>
    <t>开平市健利脚手架有限公司</t>
  </si>
  <si>
    <t>建议按不超过申请金额17.14万元进行补助</t>
  </si>
  <si>
    <t>开平铎源塑胶制品有限公司</t>
  </si>
  <si>
    <t>剔除2018年9月1日前利息支出金额0.472223万元。</t>
  </si>
  <si>
    <t>已剔除2018年9月1日前利息支出金额0.472223万元，不符合纳入补助范围的利息支出。</t>
  </si>
  <si>
    <t>开平市华发金属包装有限公司</t>
  </si>
  <si>
    <t>剔除2018年9月1日前和2019年12月31日后的支出金额1.5333万元。</t>
  </si>
  <si>
    <t>开平龙臻制衣有限公司</t>
  </si>
  <si>
    <t>经核查，企业提供的利息单金额为154.4301万元，已剔除无单据利息。</t>
  </si>
  <si>
    <t>开平市宏强机械设备有限公司</t>
  </si>
  <si>
    <t>经核查，企业提供的利息单金额为18.3333万元，已剔除无单据利息。</t>
  </si>
  <si>
    <t>经核查，符合纳入补助范围的利息支出金额为18.3333万元；已剔除不符合纳入补助范围的利息支出的无单据利息金额。</t>
  </si>
  <si>
    <t>开平拓普电子工业有限公司</t>
  </si>
  <si>
    <t>经核查，企业提供的利息单金额为118.9667万元，已剔除无单据利息。</t>
  </si>
  <si>
    <t>经核查，符合纳入补助范围的利息支出金额为118.9667万元；已剔除不符合纳入补助范围的利息支出的无单据利息金额。</t>
  </si>
  <si>
    <t>开平市东霖卫浴实业有限公司</t>
  </si>
  <si>
    <t>经核查，企业提供的利息单金额为90.7961万元，已剔除无单据利息。</t>
  </si>
  <si>
    <t>经核查，符合纳入补助范围的利息支出金额为90.7961万元；已剔除不符合纳入补助范围的利息支出的无单据利息金额。</t>
  </si>
  <si>
    <t>开平市赛欧卫浴洁具有限公司</t>
  </si>
  <si>
    <t>经核查，剔除2018年9月1日前的利息0.2925万元。</t>
  </si>
  <si>
    <t>开平市乐适家居用品有限公司</t>
  </si>
  <si>
    <t>开平市四海金属制品有限公司</t>
  </si>
  <si>
    <t>剔除2018年9月1日前的利息20.5718万元。</t>
  </si>
  <si>
    <t>开平市季诺卫浴有限公司</t>
  </si>
  <si>
    <t>剔除2020年1月1日之后的利息0.277917万元。建议按不超过申请金额7.64万元进行补助</t>
  </si>
  <si>
    <t>开平市预发卫浴有限公司</t>
  </si>
  <si>
    <t>已剔除2018年9月前利息0.598124万元，以上不符合纳入补助范围的利息支出金额。</t>
  </si>
  <si>
    <t>广东冠星新型材料有限公司</t>
  </si>
  <si>
    <t>开平市荣群铝业有限公司</t>
  </si>
  <si>
    <t>江门志特新材料科技有限公司</t>
  </si>
  <si>
    <t>剔除了无利息付款单8.9133万元。</t>
  </si>
  <si>
    <t>已剔除无利息付款单8.9133万元，以上不符合纳入补助范围的利息支出金额。</t>
  </si>
  <si>
    <t>江门市琪顿卫浴实业有限公司</t>
  </si>
  <si>
    <t>剔除计算错误小数位差异额0.14万元</t>
  </si>
  <si>
    <t>开平市亿洋塑胶制品有限公司</t>
  </si>
  <si>
    <t>开平达丰纺织印染服装有限公司</t>
  </si>
  <si>
    <t>剔除2018年9月前利息10.7896万元，剔除2019年12月31日后利息0.8633万元，合计剔除11.6529万元</t>
  </si>
  <si>
    <t>已剔除11.6529万元，其中：2018年9月前利息10.7896万元、2019年12月31日后利息0.8633万元，以上不符合纳入补助范围的利息支出金额。</t>
  </si>
  <si>
    <t>开平市伟杰包装有限公司</t>
  </si>
  <si>
    <t>开平市唯石卫浴有限公司</t>
  </si>
  <si>
    <t>剔除无利息单0.515185万元和登记错误差额0.158595万元，差额0.67378万元。</t>
  </si>
  <si>
    <t>已剔除0.67378万元，其中：无利息单0.515185万元、登记错误差额0.158595万元，以上不符合纳入补助范围的利息支出金额。</t>
  </si>
  <si>
    <t>合计</t>
  </si>
  <si>
    <r>
      <rPr>
        <b/>
        <sz val="16"/>
        <rFont val="宋体"/>
        <family val="3"/>
        <charset val="134"/>
      </rPr>
      <t>说明：</t>
    </r>
    <r>
      <rPr>
        <sz val="16"/>
        <rFont val="宋体"/>
        <family val="3"/>
        <charset val="134"/>
      </rPr>
      <t xml:space="preserve">
1.符合补助范围的利息支出金额按照申请表、利息支出统计表以及实际提交利息单计算。
2.符合补助范围的利息支出金额已剔除不在补助期限、利息单缺少或者与申请表、统计表不对应等不符合符合补助范围的利息支出金额。
3.按照预算规模312万元，加权平均计算，建议补助金额=312万元*符合补助范围的利息支出金额（单项）/符合补助范围的利息支出金额（合计）。</t>
    </r>
  </si>
  <si>
    <t>已剔除0.90625万元，其中：无提供票据金额0.619271万元、2018年9月前利息金额0.286979万元，以上不符合纳入补助范围的利息支出金额。</t>
    <phoneticPr fontId="10" type="noConversion"/>
  </si>
  <si>
    <t>已剔除2018年9月前利息45.73万元，不符合纳入补助范围的利息支出金额。</t>
    <phoneticPr fontId="10" type="noConversion"/>
  </si>
  <si>
    <t>已剔除2018年9月1日前利息支出，不符合纳入补助范围的利息支出金额。</t>
    <phoneticPr fontId="10" type="noConversion"/>
  </si>
  <si>
    <t>修改版备注</t>
    <phoneticPr fontId="10" type="noConversion"/>
  </si>
  <si>
    <t>符合补助范围的利息支出的50%（补助金额最高不超过200万元）</t>
    <phoneticPr fontId="10" type="noConversion"/>
  </si>
  <si>
    <t>建议补助金额（按照预算规模312万元，加权平均计算）</t>
    <phoneticPr fontId="10" type="noConversion"/>
  </si>
  <si>
    <t>1.已剔除2019年12月后利息支出0.5602111万元，不符合纳入补助范围的利息支出金额。
2.企业申请金额155.01万元、符合补助范围的利息支出的50%（补助金额最高不超过200万元）151.03万元，以孰低原则建议补助金额为151.03万元。</t>
    <phoneticPr fontId="10" type="noConversion"/>
  </si>
  <si>
    <t>企业填报有误，本次评审按照实际核算。</t>
    <phoneticPr fontId="10" type="noConversion"/>
  </si>
  <si>
    <t>扣除无提供票据金额0.619271万元；扣除2018年9月前利息金额0.286979万元；合计扣除0.90625万元。</t>
    <phoneticPr fontId="10" type="noConversion"/>
  </si>
  <si>
    <t>企业申请金额2.4486万元、符合补助范围的利息支出的50%（补助金额最高不超过200万元）2.45万元，以孰低原则建议补助金额为2.44万元。</t>
    <phoneticPr fontId="10" type="noConversion"/>
  </si>
  <si>
    <t>已剔除0.90625万元，其中：无提供票据金额0.619271万元、2018年9月前利息金额0.286979万元，不符合纳入补助范围的利息支出金额。</t>
    <phoneticPr fontId="10" type="noConversion"/>
  </si>
  <si>
    <t>由于企业填报有误，本次评审按照实际核算为准。经核查，该企业符合纳入补助期间的利息支出金额为196.4094万元。</t>
    <phoneticPr fontId="10" type="noConversion"/>
  </si>
  <si>
    <t>经核查，该企业符合纳入补助期间的利息支出金额85.8351万元，已剔除跨期利息0.24元，不符合纳入补助期间的利息支出。</t>
    <phoneticPr fontId="10" type="noConversion"/>
  </si>
  <si>
    <t>已剔除2018年9月前利息支出0.430833万元，不符合纳入补助范围的利息支出金额。</t>
    <phoneticPr fontId="10" type="noConversion"/>
  </si>
  <si>
    <t>剔除2019年12月后利息支出0.5602111万元，未提供利息单据。建议按不超过申请金额151.01万元补助</t>
    <phoneticPr fontId="10" type="noConversion"/>
  </si>
  <si>
    <t>已剔除2019年12月后利息支出0.5602111万元，不符合纳入补助范围的利息支出金额。</t>
    <phoneticPr fontId="10" type="noConversion"/>
  </si>
  <si>
    <t>/</t>
    <phoneticPr fontId="10" type="noConversion"/>
  </si>
  <si>
    <t>已剔除2019年12月21日-2020年1月1日利息支出0.933414万元，不符合纳入补助范围的利息支出金额。</t>
    <phoneticPr fontId="10" type="noConversion"/>
  </si>
  <si>
    <t>企业申请金额109.51万元、符合补助范围的利息支出的50%（补助金额最高不超过200万元）112.52万元，以孰低原则建议补助金额为109.51万元。</t>
    <phoneticPr fontId="10" type="noConversion"/>
  </si>
  <si>
    <t>企业申请金额109.51万元，符合补助范围的利息支出的50%为112.52万元，以孰小原则建议补助金额为109.51万元。</t>
    <phoneticPr fontId="10" type="noConversion"/>
  </si>
  <si>
    <t>建议按不超过申请金额15.19万元补助。</t>
    <phoneticPr fontId="10" type="noConversion"/>
  </si>
  <si>
    <t>已剔除2019年12月后利息支出0.0412.79万元，不符合纳入补助范围的利息支出金额。</t>
    <phoneticPr fontId="10" type="noConversion"/>
  </si>
  <si>
    <t>企业申请金额2.4486万元、符合补助范围的利息支出的50%为2.45万元，以孰低原则建议补助金额为2.44万元。</t>
    <phoneticPr fontId="10" type="noConversion"/>
  </si>
  <si>
    <t>申报书内未附渣打银行利息单据，剔除该部分支出13.757103万元</t>
    <phoneticPr fontId="10" type="noConversion"/>
  </si>
  <si>
    <t>已剔除渣打银行利息支出13.757103万元（缺少利息单据），不符合纳入补助范围的利息支出金额。</t>
    <phoneticPr fontId="10" type="noConversion"/>
  </si>
  <si>
    <t>已剔2018年9月前利息支出0.34万元，不符合纳入补助范围的利息支出金额。</t>
    <phoneticPr fontId="10" type="noConversion"/>
  </si>
  <si>
    <t>剔除2018年9月前利息支出0.157973万元。符合补助范围的利息支出的50%为18.34万元，建议按不超过申请金额17.98万元补助。</t>
    <phoneticPr fontId="10" type="noConversion"/>
  </si>
  <si>
    <t>1.已剔除2018年9月前利息支出0.157973万元，不符合纳入补助范围的利息支出金额。
2.企业申请金额17.98万元、符合补助范围的利息支出的50%（补助金额最高不超过200万元）18.34万元，以孰低原则建议补助金额为17.98万元。</t>
    <phoneticPr fontId="10" type="noConversion"/>
  </si>
  <si>
    <t>利息单合计355117.14元，剔除2018年9月前利息0.44182万元。</t>
    <phoneticPr fontId="10" type="noConversion"/>
  </si>
  <si>
    <t>剔除2018年9月前利息支出0.230129万元。</t>
    <phoneticPr fontId="10" type="noConversion"/>
  </si>
  <si>
    <t>已剔除2018年9月前利息支出0.230129万元，不符合纳入补助范围的利息支出金额。</t>
    <phoneticPr fontId="10" type="noConversion"/>
  </si>
  <si>
    <t>已剔除2018年9月前利息0.0686.34万元，不符合纳入补助范围的利息支出金额。</t>
    <phoneticPr fontId="10" type="noConversion"/>
  </si>
  <si>
    <t>已剔除2018年9月前利息支出1.060451万元，不符合纳入补助范围的利息支出金额。</t>
    <phoneticPr fontId="10" type="noConversion"/>
  </si>
  <si>
    <r>
      <t>已剔除2018年9月前利息0.44182万元</t>
    </r>
    <r>
      <rPr>
        <sz val="16"/>
        <color rgb="FFFF0000"/>
        <rFont val="宋体"/>
        <family val="3"/>
        <charset val="134"/>
      </rPr>
      <t>（经核查，企业提供的利息单合计35.511714万元</t>
    </r>
    <r>
      <rPr>
        <sz val="16"/>
        <color indexed="0"/>
        <rFont val="宋体"/>
        <family val="3"/>
        <charset val="134"/>
      </rPr>
      <t>），不符合纳入补助范围的利息支出金额。</t>
    </r>
    <phoneticPr fontId="10" type="noConversion"/>
  </si>
  <si>
    <t>利息单合计207.684831万元，剔除2018年9月前利息0.0686.34万元。</t>
    <phoneticPr fontId="10" type="noConversion"/>
  </si>
  <si>
    <r>
      <t>已剔除2018年9月前利息0.0686.34万元</t>
    </r>
    <r>
      <rPr>
        <sz val="16"/>
        <color rgb="FFFF0000"/>
        <rFont val="宋体"/>
        <family val="3"/>
        <charset val="134"/>
      </rPr>
      <t>（经核查，企业提供的利息单合计207.684831万元）</t>
    </r>
    <r>
      <rPr>
        <sz val="16"/>
        <color indexed="0"/>
        <rFont val="宋体"/>
        <family val="3"/>
        <charset val="134"/>
      </rPr>
      <t>，不符合纳入补助范围的利息支出金额。</t>
    </r>
    <phoneticPr fontId="10" type="noConversion"/>
  </si>
  <si>
    <t>利息单合计388.528332万元，剔除2018年9月前利息支出1.060451万元。</t>
    <phoneticPr fontId="10" type="noConversion"/>
  </si>
  <si>
    <r>
      <t>已剔除2018年9月前利息0.0686.34万元</t>
    </r>
    <r>
      <rPr>
        <sz val="16"/>
        <color rgb="FFFF0000"/>
        <rFont val="宋体"/>
        <family val="3"/>
        <charset val="134"/>
      </rPr>
      <t>（经核查，企业提供的利息单合计388.528332万元）</t>
    </r>
    <r>
      <rPr>
        <sz val="16"/>
        <color indexed="0"/>
        <rFont val="宋体"/>
        <family val="3"/>
        <charset val="134"/>
      </rPr>
      <t>，不符合纳入补助范围的利息支出金额。</t>
    </r>
    <phoneticPr fontId="10" type="noConversion"/>
  </si>
  <si>
    <t>1经核查，企业符合补助范围的利息支出金额为109.2793。
2.企业申请金额54万元、符合补助范围的利息支出的50%（补助金额最高不超过200万元）54.64万元，以孰小原则建议补助金额为54万元。</t>
    <phoneticPr fontId="10" type="noConversion"/>
  </si>
  <si>
    <t>1.已剔除2018年9月前利息0.55039万元，不符合纳入补助范围的利息支出金额。
2.企业申请金额70.02万元、符合补助范围的利息支出的50%（补助金额最高不超过200万元）71.62万元，以孰低原则建议补助金额为70.02万元。</t>
    <phoneticPr fontId="10" type="noConversion"/>
  </si>
  <si>
    <t>企业申请金额44.95万元、符合补助范围的利息支出的50%为44.96万元，以孰小原则建议补助金额为44.95万元。</t>
    <phoneticPr fontId="10" type="noConversion"/>
  </si>
  <si>
    <t>已剔除不在补助期限的利息支出金额。</t>
    <phoneticPr fontId="10" type="noConversion"/>
  </si>
  <si>
    <t>企业申请金额44.95万元、符合补助范围的利息支出的50%（补助金额最高不超过200万元）44.96万元，以孰低原则建议补助金额为44.95万元。</t>
    <phoneticPr fontId="10" type="noConversion"/>
  </si>
  <si>
    <t>已剔除不在补助期限的利息支出金额，不符合纳入补助范围的利息支出金额。</t>
    <phoneticPr fontId="10" type="noConversion"/>
  </si>
  <si>
    <t>符合补助范围的利息支出的50%金额为261.63万元，根据政策扶持额度最高不超过200万元，建议补助金额200万元。</t>
    <phoneticPr fontId="10" type="noConversion"/>
  </si>
  <si>
    <t>已剔除不符合纳入补助范围的利息支出金额0.08万元。</t>
    <phoneticPr fontId="10" type="noConversion"/>
  </si>
  <si>
    <t>已剔除不符合纳入补助范围的利息支出金额1.14万元。</t>
    <phoneticPr fontId="10" type="noConversion"/>
  </si>
  <si>
    <t>已剔除不符合纳入补助范围的利息支出金额0.08万元，不符合纳入补助范围的利息支出金额。</t>
    <phoneticPr fontId="10" type="noConversion"/>
  </si>
  <si>
    <r>
      <t>已剔除不在补助期限的利息支出金额，</t>
    </r>
    <r>
      <rPr>
        <sz val="16"/>
        <color rgb="FFFF0000"/>
        <rFont val="宋体"/>
        <family val="3"/>
        <charset val="134"/>
      </rPr>
      <t>计算口径存在差</t>
    </r>
    <r>
      <rPr>
        <sz val="16"/>
        <color indexed="0"/>
        <rFont val="宋体"/>
        <family val="3"/>
        <charset val="134"/>
      </rPr>
      <t>异0.08万元。</t>
    </r>
    <phoneticPr fontId="10" type="noConversion"/>
  </si>
  <si>
    <t>已剔除不在补助期限的利息支出补助金额，计算口径存在差异1.14万元。</t>
    <phoneticPr fontId="10" type="noConversion"/>
  </si>
  <si>
    <t>已剔除不符合纳入补助范围的利息支出金额1.14万元，不符合纳入补助范围的利息支出金额。</t>
    <phoneticPr fontId="10" type="noConversion"/>
  </si>
  <si>
    <t>已剔除不符合纳入补助范围的利息支出金额37.47万元。</t>
    <phoneticPr fontId="10" type="noConversion"/>
  </si>
  <si>
    <t>按照实际提交的利息单计算。已剔除与申请表对应不一致的利息单。</t>
    <phoneticPr fontId="10" type="noConversion"/>
  </si>
  <si>
    <t>已剔除不符合纳入补助范围的利息支出金额。</t>
    <phoneticPr fontId="10" type="noConversion"/>
  </si>
  <si>
    <r>
      <rPr>
        <sz val="16"/>
        <color rgb="FFFF0000"/>
        <rFont val="宋体"/>
        <family val="3"/>
        <charset val="134"/>
      </rPr>
      <t>已剔除不在企业申报范围的利息支出，</t>
    </r>
    <r>
      <rPr>
        <sz val="16"/>
        <color indexed="0"/>
        <rFont val="宋体"/>
        <family val="3"/>
        <charset val="134"/>
      </rPr>
      <t>不符合纳入补助范围的利息支出金额。</t>
    </r>
    <phoneticPr fontId="10" type="noConversion"/>
  </si>
  <si>
    <t>企业申请金额38万元、符合补助范围的利息支出的50%为38.05万元，以孰小原则建议补助金额为38万元。</t>
    <phoneticPr fontId="10" type="noConversion"/>
  </si>
  <si>
    <t>已剔除不在补助期限的利息支出金额，计算口径存在差异0.065万元。</t>
    <phoneticPr fontId="10" type="noConversion"/>
  </si>
  <si>
    <t>已剔除不符合纳入补助范围的利息支出金额0.065万元，不符合纳入补助范围的利息支出金额。</t>
    <phoneticPr fontId="10" type="noConversion"/>
  </si>
  <si>
    <t>已剔除2018年9月1日前利息0.5784万元，不符合纳入补助范围的利息支出金额。</t>
    <phoneticPr fontId="10" type="noConversion"/>
  </si>
  <si>
    <t>已剔除2018年9月1日前利息1.06万元，不符合纳入补助范围的利息支出金额。</t>
    <phoneticPr fontId="10" type="noConversion"/>
  </si>
  <si>
    <t>已剔除2018年9月1日前利息0.2798万元，不符合纳入补助范围的利息支出金额。</t>
    <phoneticPr fontId="10" type="noConversion"/>
  </si>
  <si>
    <t>已剔除2018年9月1日前利息1.4465万元，不符合纳入补助范围的利息支出金额。</t>
    <phoneticPr fontId="10" type="noConversion"/>
  </si>
  <si>
    <t>企业申请金额8.518万元、符合补助范围的利息支出的50%为8.52万元，以孰小原则建议补助金额为8.51万元。</t>
  </si>
  <si>
    <t>已剔除无单据利息0.5642万元，不符合纳入补助范围的利息支出金额。</t>
    <phoneticPr fontId="10" type="noConversion"/>
  </si>
  <si>
    <t>已剔除无单据利息2.09万元，不符合纳入补助范围的利息支出金额。</t>
    <phoneticPr fontId="10" type="noConversion"/>
  </si>
  <si>
    <t>企业申请金额33.18万元、符合补助范围的利息支出的50%（补助金额最高不超过200万元）33.20万元，以孰低原则建议补助金额为33.18万元。</t>
    <phoneticPr fontId="10" type="noConversion"/>
  </si>
  <si>
    <t>按照利息单明细和利息单核对，剔除0.95万元</t>
    <phoneticPr fontId="10" type="noConversion"/>
  </si>
  <si>
    <r>
      <rPr>
        <sz val="16"/>
        <color rgb="FFFF0000"/>
        <rFont val="宋体"/>
        <family val="3"/>
        <charset val="134"/>
      </rPr>
      <t>经核查利息单明细和利息单，</t>
    </r>
    <r>
      <rPr>
        <sz val="16"/>
        <color indexed="0"/>
        <rFont val="宋体"/>
        <family val="3"/>
        <charset val="134"/>
      </rPr>
      <t>已剔除0.95万元，不符合纳入补助范围的利息支出金额。</t>
    </r>
    <phoneticPr fontId="10" type="noConversion"/>
  </si>
  <si>
    <t>已剔除利息支出金额0.9818万元，不符合纳入补助范围的利息支出金额。</t>
    <phoneticPr fontId="10" type="noConversion"/>
  </si>
  <si>
    <t>已剔除5.247546万元，其中：2018.9.1前利息0.737688万元、无单据4.509858万元，不符合纳入补助范围的利息支出金额。</t>
    <phoneticPr fontId="10" type="noConversion"/>
  </si>
  <si>
    <t>已剔除无单据利息2.6172万元，以上不符合纳入补助范围的利息支出金额。</t>
    <phoneticPr fontId="10" type="noConversion"/>
  </si>
  <si>
    <t>已剔除无单据利息2.6172万元，不符合纳入补助范围的利息支出金额。</t>
    <phoneticPr fontId="10" type="noConversion"/>
  </si>
  <si>
    <t>已剔除2018.9.1前利息5.318万元，不符合纳入补助范围的利息支出金额。</t>
    <phoneticPr fontId="10" type="noConversion"/>
  </si>
  <si>
    <t>符合补助范围的利息支出的50%金额为202.40万元，根据政策规定扶持额度不超过200万元，建议补助金额200万元。</t>
    <phoneticPr fontId="10" type="noConversion"/>
  </si>
  <si>
    <t>符合补助范围的利息支出的50%金额为205.37万元，根据政策规定扶持额度不超过200万元，建议补助金额200万元。</t>
    <phoneticPr fontId="10" type="noConversion"/>
  </si>
  <si>
    <t>已剔除无单据利息2283.75元，不符合纳入补助范围的利息支出金额。</t>
    <phoneticPr fontId="10" type="noConversion"/>
  </si>
  <si>
    <t>已剔除无单据利息6.2584万元，以上不符合纳入补助范围的利息支出金额。</t>
    <phoneticPr fontId="10" type="noConversion"/>
  </si>
  <si>
    <t>已剔除无单据利息6.2584万元，不符合纳入补助范围的利息支出金额。</t>
    <phoneticPr fontId="10" type="noConversion"/>
  </si>
  <si>
    <t>企业申请金额79.015万元、符合补助范围的利息支出的50%（补助金额最高不超过200万元）79.02万元，以孰低原则建议补助金额为79.01万元。</t>
    <phoneticPr fontId="10" type="noConversion"/>
  </si>
  <si>
    <t>已剔除无单据利息3.0642万元，不符合纳入补助范围的利息支出金额。</t>
    <phoneticPr fontId="10" type="noConversion"/>
  </si>
  <si>
    <t>已剔除利息支出32.4673万元，不符合纳入补助范围的利息支出金额。</t>
    <phoneticPr fontId="10" type="noConversion"/>
  </si>
  <si>
    <t>企业申请金额4.84万元、符合补助范围的利息支出的50%（补助金额最高不超过200万元）4.85万元，以孰低原则建议补助金额为4.84万元。</t>
    <phoneticPr fontId="10" type="noConversion"/>
  </si>
  <si>
    <t>已剔除2018年9月1日前利息支出金额0.4781532万元，不符合纳入补助范围的利息支出。</t>
    <phoneticPr fontId="10" type="noConversion"/>
  </si>
  <si>
    <t>广东国容包装有限公司
（原名：开平市国容包装有限公司）</t>
    <phoneticPr fontId="10" type="noConversion"/>
  </si>
  <si>
    <t>企业申请金额17.14万元、符合补助范围的利息支出的50%（补助金额最高不超过200万元）17.15万元，以孰低原则建议补助金额为17.14万元。</t>
    <phoneticPr fontId="10" type="noConversion"/>
  </si>
  <si>
    <t>经核查，符合纳入补助范围的利息支出金额为154.4301万元；已剔除不符合纳入补助范围的利息支出的无单据利息金额。</t>
    <phoneticPr fontId="10" type="noConversion"/>
  </si>
  <si>
    <t>已剔除2018年9月1日前和2019年12月31日后的支出金额1.5333万元，不符合纳入补助范围的利息支出。</t>
    <phoneticPr fontId="10" type="noConversion"/>
  </si>
  <si>
    <t>经核查，符合纳入补助范围的利息支出金额为154.4301万元；已剔除的无单据利息金额，不符合纳入补助范围的利息支出。</t>
    <phoneticPr fontId="10" type="noConversion"/>
  </si>
  <si>
    <t>经核查，符合纳入补助范围的利息支出金额为18.3333万元；已剔除的无单据利息金额，不符合纳入补助范围的利息支出。</t>
    <phoneticPr fontId="10" type="noConversion"/>
  </si>
  <si>
    <t>经核查，符合纳入补助范围的利息支出金额为118.9667万元；已剔除不符合纳入补助范围的利息支出的无单据利息金额。</t>
    <phoneticPr fontId="10" type="noConversion"/>
  </si>
  <si>
    <t>经核查，符合纳入补助范围的利息支出金额为90.7961万元；已剔除不符合纳入补助范围的利息支出的无单据利息金额。</t>
    <phoneticPr fontId="10" type="noConversion"/>
  </si>
  <si>
    <t>已剔除2018年9月1日前的利息0.2925万元，以上不符合纳入补助范围的利息支出金额。</t>
    <phoneticPr fontId="10" type="noConversion"/>
  </si>
  <si>
    <t>已剔除2018年9月1日前的利息0.2925万元，不符合纳入补助范围的利息支出金额。</t>
    <phoneticPr fontId="10" type="noConversion"/>
  </si>
  <si>
    <t>已剔除2018年9月1日前的利息20.5718万元，以上不符合纳入补助范围的利息支出金额。</t>
    <phoneticPr fontId="10" type="noConversion"/>
  </si>
  <si>
    <t>已剔除2018年9月1日前的利息20.5718万元，不符合纳入补助范围的利息支出金额。</t>
    <phoneticPr fontId="10" type="noConversion"/>
  </si>
  <si>
    <t>1.已剔除2020年1月1日之后的利息0.277917万元，不符合纳入补助范围的利息支出金额。
2.企业申请金额7.64万元、符合补助范围的利息支出的50%（补助金额最高不超过200万元）7.79万元，以孰低原则建议补助金额为7.64万元。</t>
    <phoneticPr fontId="10" type="noConversion"/>
  </si>
  <si>
    <t>剔除了2018年9月前利息0.598124万元。</t>
    <phoneticPr fontId="10" type="noConversion"/>
  </si>
  <si>
    <t>已剔除2018年9月前利息0.598124万元，不符合纳入补助范围的利息支出金额。</t>
    <phoneticPr fontId="10" type="noConversion"/>
  </si>
  <si>
    <t>已剔除无利息付款单8.9133万元，不符合纳入补助范围的利息支出金额。</t>
    <phoneticPr fontId="10" type="noConversion"/>
  </si>
  <si>
    <t>已剔除计算错误小数位差异额0.14万元。</t>
    <phoneticPr fontId="10" type="noConversion"/>
  </si>
  <si>
    <t>已剔除11.6529万元，其中：2018年9月前利息10.7896万元、2019年12月31日后利息0.8633万元，不符合纳入补助范围的利息支出金额。</t>
    <phoneticPr fontId="10" type="noConversion"/>
  </si>
  <si>
    <t>已剔除0.67378万元，其中：无利息单0.515185万元、登记错误差额0.158595万元，不符合纳入补助范围的利息支出金额。</t>
    <phoneticPr fontId="10" type="noConversion"/>
  </si>
  <si>
    <t>企业申请金额30.745万元、符合补助范围的利息支出的50%（补助金额最高不超过200万元）30.76万元，以孰低原则建议补助金额为30.74万元。</t>
    <phoneticPr fontId="10" type="noConversion"/>
  </si>
  <si>
    <t>1.已剔除2020年1月1日之后的利息0.277917万元，不符合纳入补助范围的利息支出金额。
2.企业申请金额7.64576万元、符合补助范围的利息支出的50%为7.79万元，以孰小原则建议补助金额为7.64万元。</t>
    <phoneticPr fontId="10" type="noConversion"/>
  </si>
  <si>
    <t>符合补助范围的利息支出的50%</t>
    <phoneticPr fontId="10" type="noConversion"/>
  </si>
  <si>
    <t>1经核查，企业符合补助范围的利息支出金额为109.2793。
2.企业申请金额54万元，符合补助范围的利息支出的50%为54.64万元，以孰小原则建议补助金额为54万元。</t>
    <phoneticPr fontId="10" type="noConversion"/>
  </si>
  <si>
    <t>1.已剔除2018年9月前利息支出0.157973万元，不符合纳入补助范围的利息支出金额。
2.企业申请金额17.98万元，符合补助范围的利息支出的50%为18.34万元，以孰小原则建议补助金额为17.98万元。</t>
    <phoneticPr fontId="10" type="noConversion"/>
  </si>
  <si>
    <t>1.已剔除2018年9月前利息0.55039万元，不符合纳入补助范围的利息支出金额。
2.企业申请金额70.02万元，符合补助范围的利息支出的50%为71.62万元，以孰小原则建议补助金额为70.02万元。</t>
    <phoneticPr fontId="10" type="noConversion"/>
  </si>
  <si>
    <t xml:space="preserve">  企业申请金额30.745万元，符合补助范围的利息支出的50%为30.76万元，以孰低原则建议补助金额为30.74万元。</t>
    <phoneticPr fontId="10" type="noConversion"/>
  </si>
  <si>
    <t>企业申请金额66.23万元，符合补助范围的利息支出的50%为66.24万元，以孰小原则建议补助金额为66.23万元。</t>
    <phoneticPr fontId="10" type="noConversion"/>
  </si>
  <si>
    <t>企业申请金额21.625万元，符合补助范围的利息支出的50%为21.63万元，以孰小原则建议补助金额为21.62万元。</t>
  </si>
  <si>
    <t>企业申请金额33.18万元，符合补助范围的利息支出的50%为33.20万元，以孰小原则建议补助金额为33.18万元。</t>
    <phoneticPr fontId="10" type="noConversion"/>
  </si>
  <si>
    <t>企业申请金额79.015万元，符合补助范围的利息支出的50%为79.02万元，以孰小原则建议补助金额为79.01万元。</t>
    <phoneticPr fontId="10" type="noConversion"/>
  </si>
  <si>
    <t>企业申请金额4.84万元，符合补助范围的利息支出的50%为4.85万元，以孰小原则建议补助金额为4.84万元。</t>
    <phoneticPr fontId="10" type="noConversion"/>
  </si>
  <si>
    <t>1.经核查，企业符合补助范围利息支出金额为5.42万元。
2.企业申请金额2.57万元，符合补助范围的利息支出的50%为2.71万元，以孰小原则建议补助金额为2.57万元。</t>
    <phoneticPr fontId="10" type="noConversion"/>
  </si>
  <si>
    <t>企业申请金额3.62万元，符合补助范围的利息支出的50%为4.18万元，以孰小原则建议补助金额为3.62万元。</t>
    <phoneticPr fontId="10" type="noConversion"/>
  </si>
  <si>
    <t>企业申请金额17.148万元，符合补助范围的利息支出的50%为17.15万元，以孰小原则建议补助金额为17.14万元。</t>
    <phoneticPr fontId="10" type="noConversion"/>
  </si>
  <si>
    <t>利息支出的50%是否大于申报金额或者扶持额度上限</t>
    <phoneticPr fontId="10" type="noConversion"/>
  </si>
  <si>
    <t>已剔除不符合纳入补助范围的利息支出，不符合纳入补助范围的利息支出金额。</t>
    <phoneticPr fontId="10" type="noConversion"/>
  </si>
  <si>
    <r>
      <rPr>
        <b/>
        <sz val="16"/>
        <color rgb="FFFF0000"/>
        <rFont val="宋体"/>
        <family val="3"/>
        <charset val="134"/>
      </rPr>
      <t>建议最高补助金额（</t>
    </r>
    <r>
      <rPr>
        <b/>
        <sz val="16"/>
        <color indexed="0"/>
        <rFont val="宋体"/>
        <family val="3"/>
        <charset val="134"/>
      </rPr>
      <t>符合补助范围的利息支出的50%，补助金额最高不超过200万元</t>
    </r>
    <r>
      <rPr>
        <b/>
        <sz val="16"/>
        <color rgb="FFFF0000"/>
        <rFont val="宋体"/>
        <family val="3"/>
        <charset val="134"/>
      </rPr>
      <t>）</t>
    </r>
    <phoneticPr fontId="10" type="noConversion"/>
  </si>
  <si>
    <t>备注</t>
    <phoneticPr fontId="10" type="noConversion"/>
  </si>
  <si>
    <t>江门市盈丰智能装备有限公司</t>
  </si>
  <si>
    <t>江门市多快好省机械有限公司</t>
  </si>
  <si>
    <t>雅图高新材料股份有限公司</t>
  </si>
  <si>
    <t>广东欧蝶兰高新科技日用品有限公司</t>
  </si>
  <si>
    <t>鹤山市意达电子薄膜器件有限公司</t>
  </si>
  <si>
    <t>新会江裕信息产业有限公司</t>
  </si>
  <si>
    <t>江门市多美无纺布有限公司</t>
  </si>
  <si>
    <t>蓬江区</t>
    <phoneticPr fontId="10" type="noConversion"/>
  </si>
  <si>
    <t>江海区</t>
    <phoneticPr fontId="10" type="noConversion"/>
  </si>
  <si>
    <t>鹤山市</t>
    <phoneticPr fontId="10" type="noConversion"/>
  </si>
  <si>
    <t>鹤山市舒柏雅实业有限公司</t>
    <phoneticPr fontId="10" type="noConversion"/>
  </si>
  <si>
    <t>新会区</t>
    <phoneticPr fontId="10" type="noConversion"/>
  </si>
  <si>
    <t>地区</t>
  </si>
  <si>
    <t>申报单位</t>
  </si>
  <si>
    <t>利息支出金额</t>
  </si>
  <si>
    <t>(经各市区工信部门审定)</t>
  </si>
  <si>
    <t>（元）</t>
  </si>
  <si>
    <t>申请贴息金额</t>
  </si>
  <si>
    <t>鹤山市舒柏雅实业有限公司</t>
  </si>
  <si>
    <t>统一社会信用代码</t>
  </si>
  <si>
    <t>914407037536973910</t>
  </si>
  <si>
    <t>91440703551672225Q</t>
  </si>
  <si>
    <t>914407007398773025</t>
  </si>
  <si>
    <t>914407847606057909</t>
  </si>
  <si>
    <t>91440784663349916A</t>
  </si>
  <si>
    <t>91440784MA4WJ76DOA</t>
  </si>
  <si>
    <t>91440784576410045T</t>
  </si>
  <si>
    <t>91440700712221813L</t>
  </si>
  <si>
    <t>91440705555600480U</t>
  </si>
  <si>
    <t>安排奖励金额（万元）</t>
    <phoneticPr fontId="10" type="noConversion"/>
  </si>
  <si>
    <t>2020年支持防疫应急保障物资生产企业贷款贴息（第一批）项目资金计划安排表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</si>
</sst>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_ "/>
    <numFmt numFmtId="178" formatCode="0.0000_);[Red]\(0.0000\)"/>
  </numFmts>
  <fonts count="25">
    <font>
      <sz val="11"/>
      <color theme="1"/>
      <name val="宋体"/>
      <charset val="134"/>
      <scheme val="minor"/>
    </font>
    <font>
      <b/>
      <sz val="24"/>
      <name val="宋体"/>
      <family val="3"/>
      <charset val="134"/>
    </font>
    <font>
      <b/>
      <sz val="24"/>
      <name val="Times New Roman"/>
      <family val="1"/>
    </font>
    <font>
      <b/>
      <sz val="16"/>
      <color indexed="0"/>
      <name val="宋体"/>
      <family val="3"/>
      <charset val="134"/>
    </font>
    <font>
      <sz val="16"/>
      <color indexed="0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6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8"/>
      <color indexed="8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b/>
      <sz val="10.5"/>
      <color rgb="FF000000"/>
      <name val="仿宋_GB2312"/>
      <family val="3"/>
      <charset val="134"/>
    </font>
    <font>
      <sz val="11.5"/>
      <color rgb="FF000000"/>
      <name val="仿宋_GB2312"/>
      <family val="3"/>
      <charset val="134"/>
    </font>
    <font>
      <sz val="11.5"/>
      <color theme="1"/>
      <name val="仿宋_GB2312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178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15" fillId="0" borderId="0" xfId="0" applyNumberFormat="1" applyFont="1" applyFill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3"/>
  <sheetViews>
    <sheetView tabSelected="1" view="pageBreakPreview" zoomScaleNormal="4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D3" sqref="D3"/>
    </sheetView>
  </sheetViews>
  <sheetFormatPr defaultColWidth="9" defaultRowHeight="13.5"/>
  <cols>
    <col min="1" max="1" width="10.75" style="45" customWidth="1"/>
    <col min="2" max="2" width="43.875" style="45" customWidth="1"/>
    <col min="3" max="3" width="28.125" style="45" customWidth="1"/>
    <col min="4" max="4" width="20.25" style="45" customWidth="1"/>
    <col min="5" max="5" width="20.75" style="47" customWidth="1"/>
    <col min="6" max="16384" width="9" style="45"/>
  </cols>
  <sheetData>
    <row r="1" spans="1:5" ht="36.75" customHeight="1">
      <c r="A1" s="60" t="s">
        <v>400</v>
      </c>
      <c r="B1" s="60"/>
      <c r="C1" s="60"/>
      <c r="D1" s="60"/>
      <c r="E1" s="60"/>
    </row>
    <row r="2" spans="1:5" ht="25.5" customHeight="1">
      <c r="A2" s="24"/>
      <c r="B2" s="25"/>
      <c r="C2" s="55"/>
      <c r="D2" s="25"/>
      <c r="E2" s="46"/>
    </row>
    <row r="3" spans="1:5" ht="57" customHeight="1">
      <c r="A3" s="56" t="s">
        <v>2</v>
      </c>
      <c r="B3" s="56" t="s">
        <v>3</v>
      </c>
      <c r="C3" s="56" t="s">
        <v>389</v>
      </c>
      <c r="D3" s="56" t="s">
        <v>4</v>
      </c>
      <c r="E3" s="57" t="s">
        <v>399</v>
      </c>
    </row>
    <row r="4" spans="1:5" ht="39" customHeight="1">
      <c r="A4" s="58">
        <v>1</v>
      </c>
      <c r="B4" s="58" t="s">
        <v>101</v>
      </c>
      <c r="C4" s="58" t="s">
        <v>390</v>
      </c>
      <c r="D4" s="58" t="s">
        <v>377</v>
      </c>
      <c r="E4" s="59">
        <v>13.97</v>
      </c>
    </row>
    <row r="5" spans="1:5" ht="35.25" customHeight="1">
      <c r="A5" s="58">
        <v>2</v>
      </c>
      <c r="B5" s="58" t="s">
        <v>370</v>
      </c>
      <c r="C5" s="58" t="s">
        <v>391</v>
      </c>
      <c r="D5" s="58" t="s">
        <v>377</v>
      </c>
      <c r="E5" s="59">
        <v>1.57</v>
      </c>
    </row>
    <row r="6" spans="1:5" ht="37.5" customHeight="1">
      <c r="A6" s="58">
        <v>3</v>
      </c>
      <c r="B6" s="58" t="s">
        <v>371</v>
      </c>
      <c r="C6" s="58" t="s">
        <v>392</v>
      </c>
      <c r="D6" s="58" t="s">
        <v>378</v>
      </c>
      <c r="E6" s="59">
        <v>3.41</v>
      </c>
    </row>
    <row r="7" spans="1:5" ht="36.75" customHeight="1">
      <c r="A7" s="58">
        <v>4</v>
      </c>
      <c r="B7" s="58" t="s">
        <v>372</v>
      </c>
      <c r="C7" s="58" t="s">
        <v>393</v>
      </c>
      <c r="D7" s="58" t="s">
        <v>379</v>
      </c>
      <c r="E7" s="59">
        <v>5.44</v>
      </c>
    </row>
    <row r="8" spans="1:5" ht="36" customHeight="1">
      <c r="A8" s="58">
        <v>5</v>
      </c>
      <c r="B8" s="58" t="s">
        <v>380</v>
      </c>
      <c r="C8" s="58" t="s">
        <v>394</v>
      </c>
      <c r="D8" s="58" t="s">
        <v>379</v>
      </c>
      <c r="E8" s="59">
        <v>9.26</v>
      </c>
    </row>
    <row r="9" spans="1:5" ht="36" customHeight="1">
      <c r="A9" s="58">
        <v>6</v>
      </c>
      <c r="B9" s="58" t="s">
        <v>373</v>
      </c>
      <c r="C9" s="58" t="s">
        <v>395</v>
      </c>
      <c r="D9" s="58" t="s">
        <v>379</v>
      </c>
      <c r="E9" s="59">
        <v>9.3800000000000008</v>
      </c>
    </row>
    <row r="10" spans="1:5" ht="38.25" customHeight="1">
      <c r="A10" s="58">
        <v>7</v>
      </c>
      <c r="B10" s="58" t="s">
        <v>374</v>
      </c>
      <c r="C10" s="58" t="s">
        <v>396</v>
      </c>
      <c r="D10" s="58" t="s">
        <v>379</v>
      </c>
      <c r="E10" s="59">
        <v>6.15</v>
      </c>
    </row>
    <row r="11" spans="1:5" ht="29.25" customHeight="1">
      <c r="A11" s="58">
        <v>8</v>
      </c>
      <c r="B11" s="58" t="s">
        <v>375</v>
      </c>
      <c r="C11" s="58" t="s">
        <v>397</v>
      </c>
      <c r="D11" s="58" t="s">
        <v>381</v>
      </c>
      <c r="E11" s="59">
        <v>16.84</v>
      </c>
    </row>
    <row r="12" spans="1:5" ht="30.75" customHeight="1">
      <c r="A12" s="58">
        <v>9</v>
      </c>
      <c r="B12" s="58" t="s">
        <v>376</v>
      </c>
      <c r="C12" s="58" t="s">
        <v>398</v>
      </c>
      <c r="D12" s="58" t="s">
        <v>381</v>
      </c>
      <c r="E12" s="59">
        <v>1.66</v>
      </c>
    </row>
    <row r="13" spans="1:5" ht="36.75" customHeight="1">
      <c r="A13" s="61" t="s">
        <v>247</v>
      </c>
      <c r="B13" s="62"/>
      <c r="C13" s="62"/>
      <c r="D13" s="63"/>
      <c r="E13" s="27">
        <f>SUM(E4:E12)</f>
        <v>67.680000000000007</v>
      </c>
    </row>
  </sheetData>
  <autoFilter ref="A3:E3"/>
  <mergeCells count="2">
    <mergeCell ref="A1:E1"/>
    <mergeCell ref="A13:D1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4" sqref="H4:H13"/>
    </sheetView>
  </sheetViews>
  <sheetFormatPr defaultRowHeight="13.5"/>
  <cols>
    <col min="4" max="5" width="29" customWidth="1"/>
    <col min="6" max="11" width="16.25" customWidth="1"/>
  </cols>
  <sheetData>
    <row r="1" spans="1:8">
      <c r="A1" s="64" t="s">
        <v>2</v>
      </c>
      <c r="B1" s="64" t="s">
        <v>382</v>
      </c>
      <c r="C1" s="64" t="s">
        <v>383</v>
      </c>
      <c r="D1" s="48" t="s">
        <v>384</v>
      </c>
      <c r="E1" s="48" t="s">
        <v>387</v>
      </c>
    </row>
    <row r="2" spans="1:8">
      <c r="A2" s="65"/>
      <c r="B2" s="65"/>
      <c r="C2" s="65"/>
      <c r="D2" s="49" t="s">
        <v>385</v>
      </c>
      <c r="E2" s="49" t="s">
        <v>385</v>
      </c>
    </row>
    <row r="3" spans="1:8" ht="14.25" thickBot="1">
      <c r="A3" s="66"/>
      <c r="B3" s="66"/>
      <c r="C3" s="66"/>
      <c r="D3" s="50" t="s">
        <v>386</v>
      </c>
      <c r="E3" s="50" t="s">
        <v>386</v>
      </c>
    </row>
    <row r="4" spans="1:8" ht="41.25" thickBot="1">
      <c r="A4" s="51">
        <v>1</v>
      </c>
      <c r="B4" s="52" t="s">
        <v>102</v>
      </c>
      <c r="C4" s="53" t="s">
        <v>101</v>
      </c>
      <c r="D4" s="54">
        <v>139738.89000000001</v>
      </c>
      <c r="E4" s="54">
        <v>139738.89000000001</v>
      </c>
      <c r="F4">
        <f>D4/10000</f>
        <v>13.973889000000002</v>
      </c>
      <c r="G4">
        <f>E4/10000</f>
        <v>13.973889000000002</v>
      </c>
      <c r="H4">
        <v>13.97</v>
      </c>
    </row>
    <row r="5" spans="1:8" ht="54.75" thickBot="1">
      <c r="A5" s="51">
        <v>2</v>
      </c>
      <c r="B5" s="52" t="s">
        <v>102</v>
      </c>
      <c r="C5" s="53" t="s">
        <v>370</v>
      </c>
      <c r="D5" s="54">
        <v>15750</v>
      </c>
      <c r="E5" s="54">
        <v>15750</v>
      </c>
      <c r="F5">
        <f t="shared" ref="F5:F12" si="0">D5/10000</f>
        <v>1.575</v>
      </c>
      <c r="G5">
        <f t="shared" ref="G5:G12" si="1">E5/10000</f>
        <v>1.575</v>
      </c>
      <c r="H5">
        <v>1.57</v>
      </c>
    </row>
    <row r="6" spans="1:8" ht="54.75" thickBot="1">
      <c r="A6" s="51">
        <v>3</v>
      </c>
      <c r="B6" s="52" t="s">
        <v>41</v>
      </c>
      <c r="C6" s="53" t="s">
        <v>371</v>
      </c>
      <c r="D6" s="54">
        <v>34183.33</v>
      </c>
      <c r="E6" s="54">
        <v>34183.33</v>
      </c>
      <c r="F6">
        <f t="shared" si="0"/>
        <v>3.4183330000000001</v>
      </c>
      <c r="G6">
        <f t="shared" si="1"/>
        <v>3.4183330000000001</v>
      </c>
      <c r="H6">
        <v>3.41</v>
      </c>
    </row>
    <row r="7" spans="1:8" ht="41.25" thickBot="1">
      <c r="A7" s="51">
        <v>4</v>
      </c>
      <c r="B7" s="52" t="s">
        <v>11</v>
      </c>
      <c r="C7" s="53" t="s">
        <v>372</v>
      </c>
      <c r="D7" s="54">
        <v>54472.22</v>
      </c>
      <c r="E7" s="54">
        <v>54472.22</v>
      </c>
      <c r="F7">
        <f t="shared" si="0"/>
        <v>5.447222</v>
      </c>
      <c r="G7">
        <f t="shared" si="1"/>
        <v>5.447222</v>
      </c>
      <c r="H7">
        <v>5.44</v>
      </c>
    </row>
    <row r="8" spans="1:8" ht="41.25" thickBot="1">
      <c r="A8" s="51">
        <v>5</v>
      </c>
      <c r="B8" s="52" t="s">
        <v>11</v>
      </c>
      <c r="C8" s="53" t="s">
        <v>388</v>
      </c>
      <c r="D8" s="54">
        <v>92694.44</v>
      </c>
      <c r="E8" s="54">
        <v>92694.44</v>
      </c>
      <c r="F8">
        <f t="shared" si="0"/>
        <v>9.269444</v>
      </c>
      <c r="G8">
        <f t="shared" si="1"/>
        <v>9.269444</v>
      </c>
      <c r="H8">
        <v>9.26</v>
      </c>
    </row>
    <row r="9" spans="1:8" ht="54.75" thickBot="1">
      <c r="A9" s="51">
        <v>6</v>
      </c>
      <c r="B9" s="52" t="s">
        <v>11</v>
      </c>
      <c r="C9" s="53" t="s">
        <v>373</v>
      </c>
      <c r="D9" s="54">
        <v>93818.93</v>
      </c>
      <c r="E9" s="54">
        <v>93818.93</v>
      </c>
      <c r="F9">
        <f t="shared" si="0"/>
        <v>9.3818929999999998</v>
      </c>
      <c r="G9">
        <f t="shared" si="1"/>
        <v>9.3818929999999998</v>
      </c>
      <c r="H9">
        <v>9.3800000000000008</v>
      </c>
    </row>
    <row r="10" spans="1:8" ht="54.75" thickBot="1">
      <c r="A10" s="51">
        <v>7</v>
      </c>
      <c r="B10" s="52" t="s">
        <v>11</v>
      </c>
      <c r="C10" s="52" t="s">
        <v>374</v>
      </c>
      <c r="D10" s="54">
        <v>61587.5</v>
      </c>
      <c r="E10" s="54">
        <v>61587.5</v>
      </c>
      <c r="F10">
        <f t="shared" si="0"/>
        <v>6.1587500000000004</v>
      </c>
      <c r="G10">
        <f t="shared" si="1"/>
        <v>6.1587500000000004</v>
      </c>
      <c r="H10">
        <v>6.15</v>
      </c>
    </row>
    <row r="11" spans="1:8" ht="41.25" thickBot="1">
      <c r="A11" s="51">
        <v>8</v>
      </c>
      <c r="B11" s="52" t="s">
        <v>169</v>
      </c>
      <c r="C11" s="52" t="s">
        <v>375</v>
      </c>
      <c r="D11" s="54">
        <v>168402.78</v>
      </c>
      <c r="E11" s="54">
        <v>168402.78</v>
      </c>
      <c r="F11">
        <f t="shared" si="0"/>
        <v>16.840278000000001</v>
      </c>
      <c r="G11">
        <f t="shared" si="1"/>
        <v>16.840278000000001</v>
      </c>
      <c r="H11">
        <v>16.84</v>
      </c>
    </row>
    <row r="12" spans="1:8" ht="41.25" thickBot="1">
      <c r="A12" s="51">
        <v>9</v>
      </c>
      <c r="B12" s="52" t="s">
        <v>169</v>
      </c>
      <c r="C12" s="52" t="s">
        <v>376</v>
      </c>
      <c r="D12" s="54">
        <v>16683.330000000002</v>
      </c>
      <c r="E12" s="54">
        <v>16683.330000000002</v>
      </c>
      <c r="F12">
        <f t="shared" si="0"/>
        <v>1.6683330000000001</v>
      </c>
      <c r="G12">
        <f t="shared" si="1"/>
        <v>1.6683330000000001</v>
      </c>
      <c r="H12">
        <v>1.66</v>
      </c>
    </row>
    <row r="13" spans="1:8" ht="14.25" thickBot="1">
      <c r="A13" s="67" t="s">
        <v>247</v>
      </c>
      <c r="B13" s="68"/>
      <c r="C13" s="69"/>
      <c r="D13" s="54">
        <v>677331.42</v>
      </c>
      <c r="E13" s="54">
        <v>677331.42</v>
      </c>
      <c r="F13">
        <f t="shared" ref="F13" si="2">D13/10000</f>
        <v>67.733142000000001</v>
      </c>
      <c r="G13">
        <f t="shared" ref="G13" si="3">E13/10000</f>
        <v>67.733142000000001</v>
      </c>
      <c r="H13">
        <v>67.680000000000007</v>
      </c>
    </row>
  </sheetData>
  <mergeCells count="4">
    <mergeCell ref="A1:A3"/>
    <mergeCell ref="B1:B3"/>
    <mergeCell ref="C1:C3"/>
    <mergeCell ref="A13:C13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O122"/>
  <sheetViews>
    <sheetView view="pageBreakPreview" zoomScale="40" zoomScaleNormal="40" zoomScaleSheetLayoutView="4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S8" sqref="S8"/>
    </sheetView>
  </sheetViews>
  <sheetFormatPr defaultColWidth="9" defaultRowHeight="13.5"/>
  <cols>
    <col min="1" max="1" width="10.75" customWidth="1"/>
    <col min="2" max="2" width="39" customWidth="1"/>
    <col min="3" max="3" width="14.375" customWidth="1"/>
    <col min="4" max="4" width="13.25" customWidth="1"/>
    <col min="5" max="5" width="0" hidden="1" customWidth="1"/>
    <col min="6" max="6" width="24.375" hidden="1" customWidth="1"/>
    <col min="7" max="7" width="22.375" hidden="1" customWidth="1"/>
    <col min="8" max="8" width="24.25" customWidth="1"/>
    <col min="9" max="9" width="18.75" style="30" hidden="1" customWidth="1"/>
    <col min="10" max="10" width="21" hidden="1" customWidth="1"/>
    <col min="11" max="11" width="22.5" hidden="1" customWidth="1"/>
    <col min="12" max="12" width="23.375" hidden="1" customWidth="1"/>
    <col min="13" max="13" width="30.625" hidden="1" customWidth="1"/>
    <col min="14" max="14" width="26.5" customWidth="1"/>
    <col min="15" max="15" width="20" style="36" customWidth="1"/>
    <col min="16" max="18" width="20" customWidth="1"/>
  </cols>
  <sheetData>
    <row r="1" spans="1:15" ht="30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9"/>
    </row>
    <row r="2" spans="1:15" ht="31.5">
      <c r="A2" s="24"/>
      <c r="B2" s="25"/>
      <c r="C2" s="25"/>
      <c r="D2" s="25"/>
      <c r="E2" s="25"/>
      <c r="F2" s="25"/>
      <c r="G2" s="1"/>
      <c r="H2" s="1"/>
      <c r="J2" s="25"/>
      <c r="K2" s="25"/>
      <c r="L2" s="10" t="s">
        <v>1</v>
      </c>
      <c r="M2" s="9"/>
    </row>
    <row r="3" spans="1:15" ht="157.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34" t="s">
        <v>368</v>
      </c>
      <c r="I3" s="26" t="s">
        <v>253</v>
      </c>
      <c r="J3" s="2" t="s">
        <v>254</v>
      </c>
      <c r="K3" s="2" t="s">
        <v>353</v>
      </c>
      <c r="L3" s="11" t="s">
        <v>9</v>
      </c>
      <c r="M3" s="26" t="s">
        <v>252</v>
      </c>
      <c r="N3" s="26" t="s">
        <v>369</v>
      </c>
      <c r="O3" s="44" t="s">
        <v>366</v>
      </c>
    </row>
    <row r="4" spans="1:15" ht="50.25" customHeight="1">
      <c r="A4" s="17">
        <v>1</v>
      </c>
      <c r="B4" s="17" t="s">
        <v>10</v>
      </c>
      <c r="C4" s="17" t="s">
        <v>11</v>
      </c>
      <c r="D4" s="17">
        <v>97.68</v>
      </c>
      <c r="E4" s="17" t="s">
        <v>12</v>
      </c>
      <c r="F4" s="17" t="s">
        <v>12</v>
      </c>
      <c r="G4" s="4">
        <v>185.03700000000001</v>
      </c>
      <c r="H4" s="19">
        <v>92.52</v>
      </c>
      <c r="I4" s="31">
        <v>92.52</v>
      </c>
      <c r="J4" s="5">
        <f t="shared" ref="J4:J67" si="0">ROUND(312*G4/$G$121,2)</f>
        <v>5.75</v>
      </c>
      <c r="K4" s="5">
        <f t="shared" ref="K4:K67" si="1">G4*0.5</f>
        <v>92.518500000000003</v>
      </c>
      <c r="L4" s="17" t="s">
        <v>14</v>
      </c>
      <c r="M4" s="12"/>
      <c r="N4" s="37" t="s">
        <v>14</v>
      </c>
      <c r="O4" s="43" t="str">
        <f>IF(H4&lt;&gt;ROUND(K4,2),"是","否")</f>
        <v>否</v>
      </c>
    </row>
    <row r="5" spans="1:15" ht="50.25" customHeight="1">
      <c r="A5" s="17">
        <v>2</v>
      </c>
      <c r="B5" s="17" t="s">
        <v>13</v>
      </c>
      <c r="C5" s="17" t="s">
        <v>11</v>
      </c>
      <c r="D5" s="17">
        <v>19.899999999999999</v>
      </c>
      <c r="E5" s="17" t="s">
        <v>12</v>
      </c>
      <c r="F5" s="17" t="s">
        <v>12</v>
      </c>
      <c r="G5" s="4">
        <v>39.804099999999998</v>
      </c>
      <c r="H5" s="19">
        <v>19.899999999999999</v>
      </c>
      <c r="I5" s="31">
        <v>19.899999999999999</v>
      </c>
      <c r="J5" s="5">
        <f t="shared" si="0"/>
        <v>1.24</v>
      </c>
      <c r="K5" s="5">
        <f t="shared" si="1"/>
        <v>19.902049999999999</v>
      </c>
      <c r="L5" s="17" t="s">
        <v>14</v>
      </c>
      <c r="M5" s="12"/>
      <c r="N5" s="37" t="s">
        <v>14</v>
      </c>
      <c r="O5" s="43" t="str">
        <f t="shared" ref="O5:O68" si="2">IF(H5&lt;&gt;ROUND(K5,2),"是","否")</f>
        <v>否</v>
      </c>
    </row>
    <row r="6" spans="1:15" ht="50.25" customHeight="1">
      <c r="A6" s="17">
        <v>3</v>
      </c>
      <c r="B6" s="17" t="s">
        <v>15</v>
      </c>
      <c r="C6" s="17" t="s">
        <v>11</v>
      </c>
      <c r="D6" s="17">
        <v>5.96</v>
      </c>
      <c r="E6" s="17" t="s">
        <v>12</v>
      </c>
      <c r="F6" s="17" t="s">
        <v>12</v>
      </c>
      <c r="G6" s="4">
        <v>11.8195</v>
      </c>
      <c r="H6" s="19">
        <v>5.91</v>
      </c>
      <c r="I6" s="31">
        <v>5.91</v>
      </c>
      <c r="J6" s="5">
        <f t="shared" si="0"/>
        <v>0.37</v>
      </c>
      <c r="K6" s="5">
        <f t="shared" si="1"/>
        <v>5.9097499999999998</v>
      </c>
      <c r="L6" s="17" t="s">
        <v>14</v>
      </c>
      <c r="M6" s="12"/>
      <c r="N6" s="37" t="s">
        <v>14</v>
      </c>
      <c r="O6" s="43" t="str">
        <f t="shared" si="2"/>
        <v>否</v>
      </c>
    </row>
    <row r="7" spans="1:15" ht="186.75" customHeight="1">
      <c r="A7" s="17">
        <v>4</v>
      </c>
      <c r="B7" s="17" t="s">
        <v>16</v>
      </c>
      <c r="C7" s="17" t="s">
        <v>11</v>
      </c>
      <c r="D7" s="17">
        <v>8.6199999999999992</v>
      </c>
      <c r="E7" s="17" t="s">
        <v>12</v>
      </c>
      <c r="F7" s="17" t="s">
        <v>17</v>
      </c>
      <c r="G7" s="4">
        <v>16.320900000000002</v>
      </c>
      <c r="H7" s="19">
        <v>8.16</v>
      </c>
      <c r="I7" s="31">
        <v>8.16</v>
      </c>
      <c r="J7" s="5">
        <f t="shared" si="0"/>
        <v>0.51</v>
      </c>
      <c r="K7" s="5">
        <f t="shared" si="1"/>
        <v>8.1604500000000009</v>
      </c>
      <c r="L7" s="17" t="s">
        <v>257</v>
      </c>
      <c r="M7" s="12" t="s">
        <v>249</v>
      </c>
      <c r="N7" s="38" t="s">
        <v>259</v>
      </c>
      <c r="O7" s="43" t="str">
        <f t="shared" si="2"/>
        <v>否</v>
      </c>
    </row>
    <row r="8" spans="1:15" ht="102" customHeight="1">
      <c r="A8" s="17">
        <v>5</v>
      </c>
      <c r="B8" s="17" t="s">
        <v>18</v>
      </c>
      <c r="C8" s="17" t="s">
        <v>11</v>
      </c>
      <c r="D8" s="17">
        <v>97.805000000000007</v>
      </c>
      <c r="E8" s="17" t="s">
        <v>12</v>
      </c>
      <c r="F8" s="17" t="s">
        <v>17</v>
      </c>
      <c r="G8" s="4">
        <v>149.8837</v>
      </c>
      <c r="H8" s="19">
        <v>74.94</v>
      </c>
      <c r="I8" s="31">
        <v>74.94</v>
      </c>
      <c r="J8" s="5">
        <f t="shared" si="0"/>
        <v>4.66</v>
      </c>
      <c r="K8" s="5">
        <f t="shared" si="1"/>
        <v>74.941850000000002</v>
      </c>
      <c r="L8" s="17" t="s">
        <v>19</v>
      </c>
      <c r="M8" s="12" t="s">
        <v>250</v>
      </c>
      <c r="N8" s="39" t="s">
        <v>250</v>
      </c>
      <c r="O8" s="43" t="str">
        <f t="shared" si="2"/>
        <v>否</v>
      </c>
    </row>
    <row r="9" spans="1:15" ht="102" customHeight="1">
      <c r="A9" s="17">
        <v>6</v>
      </c>
      <c r="B9" s="17" t="s">
        <v>20</v>
      </c>
      <c r="C9" s="17" t="s">
        <v>11</v>
      </c>
      <c r="D9" s="17">
        <v>11.0725</v>
      </c>
      <c r="E9" s="17" t="s">
        <v>12</v>
      </c>
      <c r="F9" s="17" t="s">
        <v>17</v>
      </c>
      <c r="G9" s="4">
        <v>21.6798</v>
      </c>
      <c r="H9" s="19">
        <v>10.84</v>
      </c>
      <c r="I9" s="31">
        <v>10.84</v>
      </c>
      <c r="J9" s="5">
        <f t="shared" si="0"/>
        <v>0.67</v>
      </c>
      <c r="K9" s="5">
        <f t="shared" si="1"/>
        <v>10.8399</v>
      </c>
      <c r="L9" s="17" t="s">
        <v>21</v>
      </c>
      <c r="M9" s="12" t="s">
        <v>251</v>
      </c>
      <c r="N9" s="39" t="s">
        <v>251</v>
      </c>
      <c r="O9" s="43" t="str">
        <f t="shared" si="2"/>
        <v>否</v>
      </c>
    </row>
    <row r="10" spans="1:15" ht="102" customHeight="1">
      <c r="A10" s="17">
        <v>7</v>
      </c>
      <c r="B10" s="17" t="s">
        <v>22</v>
      </c>
      <c r="C10" s="17" t="s">
        <v>11</v>
      </c>
      <c r="D10" s="17">
        <v>76.650000000000006</v>
      </c>
      <c r="E10" s="17" t="s">
        <v>12</v>
      </c>
      <c r="F10" s="17" t="s">
        <v>17</v>
      </c>
      <c r="G10" s="4">
        <v>151.17760000000001</v>
      </c>
      <c r="H10" s="19">
        <v>75.59</v>
      </c>
      <c r="I10" s="31">
        <v>75.59</v>
      </c>
      <c r="J10" s="5">
        <f t="shared" si="0"/>
        <v>4.7</v>
      </c>
      <c r="K10" s="5">
        <f t="shared" si="1"/>
        <v>75.588800000000006</v>
      </c>
      <c r="L10" s="17" t="s">
        <v>23</v>
      </c>
      <c r="M10" s="12" t="s">
        <v>251</v>
      </c>
      <c r="N10" s="39" t="s">
        <v>251</v>
      </c>
      <c r="O10" s="43" t="str">
        <f t="shared" si="2"/>
        <v>否</v>
      </c>
    </row>
    <row r="11" spans="1:15" ht="155.25" customHeight="1">
      <c r="A11" s="17">
        <v>8</v>
      </c>
      <c r="B11" s="17" t="s">
        <v>24</v>
      </c>
      <c r="C11" s="17" t="s">
        <v>11</v>
      </c>
      <c r="D11" s="17">
        <v>147.75</v>
      </c>
      <c r="E11" s="17" t="s">
        <v>12</v>
      </c>
      <c r="F11" s="17" t="s">
        <v>17</v>
      </c>
      <c r="G11" s="4">
        <v>196.40940000000001</v>
      </c>
      <c r="H11" s="19">
        <v>98.2</v>
      </c>
      <c r="I11" s="31">
        <v>98.2</v>
      </c>
      <c r="J11" s="5">
        <f t="shared" si="0"/>
        <v>6.11</v>
      </c>
      <c r="K11" s="5">
        <f t="shared" si="1"/>
        <v>98.204700000000003</v>
      </c>
      <c r="L11" s="13" t="s">
        <v>256</v>
      </c>
      <c r="M11" s="14" t="s">
        <v>25</v>
      </c>
      <c r="N11" s="40" t="s">
        <v>260</v>
      </c>
      <c r="O11" s="43" t="str">
        <f t="shared" si="2"/>
        <v>否</v>
      </c>
    </row>
    <row r="12" spans="1:15" ht="168.75" customHeight="1">
      <c r="A12" s="17">
        <v>9</v>
      </c>
      <c r="B12" s="17" t="s">
        <v>26</v>
      </c>
      <c r="C12" s="17" t="s">
        <v>11</v>
      </c>
      <c r="D12" s="17">
        <v>42.98</v>
      </c>
      <c r="E12" s="17" t="s">
        <v>12</v>
      </c>
      <c r="F12" s="17" t="s">
        <v>17</v>
      </c>
      <c r="G12" s="4">
        <v>85.835099999999997</v>
      </c>
      <c r="H12" s="19">
        <v>42.92</v>
      </c>
      <c r="I12" s="31">
        <v>42.92</v>
      </c>
      <c r="J12" s="5">
        <f t="shared" si="0"/>
        <v>2.67</v>
      </c>
      <c r="K12" s="5">
        <f t="shared" si="1"/>
        <v>42.917549999999999</v>
      </c>
      <c r="L12" s="13" t="s">
        <v>27</v>
      </c>
      <c r="M12" s="12" t="s">
        <v>28</v>
      </c>
      <c r="N12" s="39" t="s">
        <v>261</v>
      </c>
      <c r="O12" s="43" t="str">
        <f t="shared" si="2"/>
        <v>否</v>
      </c>
    </row>
    <row r="13" spans="1:15" ht="105" customHeight="1">
      <c r="A13" s="17">
        <v>10</v>
      </c>
      <c r="B13" s="17" t="s">
        <v>29</v>
      </c>
      <c r="C13" s="17" t="s">
        <v>11</v>
      </c>
      <c r="D13" s="17">
        <v>17.097000000000001</v>
      </c>
      <c r="E13" s="17" t="s">
        <v>12</v>
      </c>
      <c r="F13" s="17" t="s">
        <v>17</v>
      </c>
      <c r="G13" s="4">
        <v>32.015999999999998</v>
      </c>
      <c r="H13" s="19">
        <v>16.010000000000002</v>
      </c>
      <c r="I13" s="31">
        <v>16.010000000000002</v>
      </c>
      <c r="J13" s="5">
        <f t="shared" si="0"/>
        <v>1</v>
      </c>
      <c r="K13" s="5">
        <f t="shared" si="1"/>
        <v>16.007999999999999</v>
      </c>
      <c r="L13" s="17" t="s">
        <v>30</v>
      </c>
      <c r="M13" s="12" t="s">
        <v>31</v>
      </c>
      <c r="N13" s="41" t="s">
        <v>30</v>
      </c>
      <c r="O13" s="43" t="str">
        <f t="shared" si="2"/>
        <v>否</v>
      </c>
    </row>
    <row r="14" spans="1:15" ht="73.5" customHeight="1">
      <c r="A14" s="17">
        <v>11</v>
      </c>
      <c r="B14" s="17" t="s">
        <v>32</v>
      </c>
      <c r="C14" s="17" t="s">
        <v>11</v>
      </c>
      <c r="D14" s="17">
        <v>13.03</v>
      </c>
      <c r="E14" s="17" t="s">
        <v>12</v>
      </c>
      <c r="F14" s="17" t="s">
        <v>12</v>
      </c>
      <c r="G14" s="4">
        <v>23.146100000000001</v>
      </c>
      <c r="H14" s="19">
        <v>11.57</v>
      </c>
      <c r="I14" s="31">
        <v>11.57</v>
      </c>
      <c r="J14" s="5">
        <f t="shared" si="0"/>
        <v>0.72</v>
      </c>
      <c r="K14" s="5">
        <f t="shared" si="1"/>
        <v>11.57305</v>
      </c>
      <c r="L14" s="17" t="s">
        <v>14</v>
      </c>
      <c r="M14" s="12"/>
      <c r="N14" s="37" t="s">
        <v>265</v>
      </c>
      <c r="O14" s="43" t="str">
        <f t="shared" si="2"/>
        <v>否</v>
      </c>
    </row>
    <row r="15" spans="1:15" ht="110.25" customHeight="1">
      <c r="A15" s="17">
        <v>12</v>
      </c>
      <c r="B15" s="17" t="s">
        <v>33</v>
      </c>
      <c r="C15" s="17" t="s">
        <v>11</v>
      </c>
      <c r="D15" s="17">
        <v>31.72</v>
      </c>
      <c r="E15" s="17" t="s">
        <v>12</v>
      </c>
      <c r="F15" s="17" t="s">
        <v>17</v>
      </c>
      <c r="G15" s="4">
        <v>58.980400000000003</v>
      </c>
      <c r="H15" s="19">
        <v>29.49</v>
      </c>
      <c r="I15" s="31">
        <v>29.49</v>
      </c>
      <c r="J15" s="5">
        <f t="shared" si="0"/>
        <v>1.83</v>
      </c>
      <c r="K15" s="5">
        <f t="shared" si="1"/>
        <v>29.490200000000002</v>
      </c>
      <c r="L15" s="17" t="s">
        <v>34</v>
      </c>
      <c r="M15" s="12" t="s">
        <v>35</v>
      </c>
      <c r="N15" s="39" t="s">
        <v>35</v>
      </c>
      <c r="O15" s="43" t="str">
        <f t="shared" si="2"/>
        <v>否</v>
      </c>
    </row>
    <row r="16" spans="1:15" ht="57" customHeight="1">
      <c r="A16" s="17">
        <v>13</v>
      </c>
      <c r="B16" s="17" t="s">
        <v>36</v>
      </c>
      <c r="C16" s="17" t="s">
        <v>11</v>
      </c>
      <c r="D16" s="17">
        <v>8.7200000000000006</v>
      </c>
      <c r="E16" s="17" t="s">
        <v>12</v>
      </c>
      <c r="F16" s="17" t="s">
        <v>12</v>
      </c>
      <c r="G16" s="4">
        <v>16.274999999999999</v>
      </c>
      <c r="H16" s="19">
        <v>8.14</v>
      </c>
      <c r="I16" s="31">
        <v>8.14</v>
      </c>
      <c r="J16" s="5">
        <f t="shared" si="0"/>
        <v>0.51</v>
      </c>
      <c r="K16" s="5">
        <f t="shared" si="1"/>
        <v>8.1374999999999993</v>
      </c>
      <c r="L16" s="17" t="s">
        <v>14</v>
      </c>
      <c r="M16" s="12"/>
      <c r="N16" s="37" t="s">
        <v>265</v>
      </c>
      <c r="O16" s="43" t="str">
        <f t="shared" si="2"/>
        <v>否</v>
      </c>
    </row>
    <row r="17" spans="1:15" ht="143.25" customHeight="1">
      <c r="A17" s="17">
        <v>14</v>
      </c>
      <c r="B17" s="17" t="s">
        <v>37</v>
      </c>
      <c r="C17" s="17" t="s">
        <v>11</v>
      </c>
      <c r="D17" s="17">
        <v>48.73</v>
      </c>
      <c r="E17" s="17" t="s">
        <v>12</v>
      </c>
      <c r="F17" s="17" t="s">
        <v>17</v>
      </c>
      <c r="G17" s="4">
        <v>94.828999999999994</v>
      </c>
      <c r="H17" s="19">
        <v>47.41</v>
      </c>
      <c r="I17" s="31">
        <v>47.41</v>
      </c>
      <c r="J17" s="5">
        <f t="shared" si="0"/>
        <v>2.95</v>
      </c>
      <c r="K17" s="5">
        <f t="shared" si="1"/>
        <v>47.414499999999997</v>
      </c>
      <c r="L17" s="17" t="s">
        <v>38</v>
      </c>
      <c r="M17" s="12" t="s">
        <v>39</v>
      </c>
      <c r="N17" s="39" t="s">
        <v>266</v>
      </c>
      <c r="O17" s="43" t="str">
        <f t="shared" si="2"/>
        <v>否</v>
      </c>
    </row>
    <row r="18" spans="1:15" ht="143.25" customHeight="1">
      <c r="A18" s="17">
        <v>15</v>
      </c>
      <c r="B18" s="17" t="s">
        <v>40</v>
      </c>
      <c r="C18" s="17" t="s">
        <v>41</v>
      </c>
      <c r="D18" s="17">
        <v>10.175000000000001</v>
      </c>
      <c r="E18" s="17" t="s">
        <v>12</v>
      </c>
      <c r="F18" s="17" t="s">
        <v>17</v>
      </c>
      <c r="G18" s="4">
        <v>19.913399999999999</v>
      </c>
      <c r="H18" s="19">
        <v>9.9600000000000009</v>
      </c>
      <c r="I18" s="31">
        <v>9.9600000000000009</v>
      </c>
      <c r="J18" s="5">
        <f t="shared" si="0"/>
        <v>0.62</v>
      </c>
      <c r="K18" s="5">
        <f t="shared" si="1"/>
        <v>9.9566999999999997</v>
      </c>
      <c r="L18" s="17" t="s">
        <v>42</v>
      </c>
      <c r="M18" s="12" t="s">
        <v>43</v>
      </c>
      <c r="N18" s="39" t="s">
        <v>262</v>
      </c>
      <c r="O18" s="43" t="str">
        <f t="shared" si="2"/>
        <v>否</v>
      </c>
    </row>
    <row r="19" spans="1:15" ht="144.75" customHeight="1">
      <c r="A19" s="17">
        <v>16</v>
      </c>
      <c r="B19" s="17" t="s">
        <v>44</v>
      </c>
      <c r="C19" s="17" t="s">
        <v>41</v>
      </c>
      <c r="D19" s="17">
        <v>155.01</v>
      </c>
      <c r="E19" s="17" t="s">
        <v>12</v>
      </c>
      <c r="F19" s="17" t="s">
        <v>17</v>
      </c>
      <c r="G19" s="4">
        <v>302.06130000000002</v>
      </c>
      <c r="H19" s="33">
        <v>151.03</v>
      </c>
      <c r="I19" s="32">
        <v>151.03</v>
      </c>
      <c r="J19" s="5">
        <f t="shared" si="0"/>
        <v>9.39</v>
      </c>
      <c r="K19" s="6">
        <f t="shared" si="1"/>
        <v>151.03065000000001</v>
      </c>
      <c r="L19" s="15" t="s">
        <v>263</v>
      </c>
      <c r="M19" s="16" t="s">
        <v>255</v>
      </c>
      <c r="N19" s="38" t="s">
        <v>264</v>
      </c>
      <c r="O19" s="43" t="str">
        <f t="shared" si="2"/>
        <v>否</v>
      </c>
    </row>
    <row r="20" spans="1:15" ht="168" customHeight="1">
      <c r="A20" s="17">
        <v>17</v>
      </c>
      <c r="B20" s="17" t="s">
        <v>45</v>
      </c>
      <c r="C20" s="17" t="s">
        <v>41</v>
      </c>
      <c r="D20" s="17">
        <v>109.51</v>
      </c>
      <c r="E20" s="17" t="s">
        <v>12</v>
      </c>
      <c r="F20" s="17" t="s">
        <v>17</v>
      </c>
      <c r="G20" s="4">
        <v>225.03909999999999</v>
      </c>
      <c r="H20" s="19">
        <v>109.51</v>
      </c>
      <c r="I20" s="31">
        <v>109.51</v>
      </c>
      <c r="J20" s="5">
        <f t="shared" si="0"/>
        <v>7</v>
      </c>
      <c r="K20" s="6">
        <f t="shared" si="1"/>
        <v>112.51955</v>
      </c>
      <c r="L20" s="15" t="s">
        <v>46</v>
      </c>
      <c r="M20" s="12" t="s">
        <v>267</v>
      </c>
      <c r="N20" s="16" t="s">
        <v>268</v>
      </c>
      <c r="O20" s="43" t="str">
        <f t="shared" si="2"/>
        <v>是</v>
      </c>
    </row>
    <row r="21" spans="1:15" ht="63.75" customHeight="1">
      <c r="A21" s="17">
        <v>18</v>
      </c>
      <c r="B21" s="17" t="s">
        <v>47</v>
      </c>
      <c r="C21" s="17" t="s">
        <v>41</v>
      </c>
      <c r="D21" s="17">
        <v>11.38</v>
      </c>
      <c r="E21" s="17" t="s">
        <v>12</v>
      </c>
      <c r="F21" s="17" t="s">
        <v>12</v>
      </c>
      <c r="G21" s="4">
        <v>22.748000000000001</v>
      </c>
      <c r="H21" s="19">
        <v>11.37</v>
      </c>
      <c r="I21" s="31">
        <v>11.37</v>
      </c>
      <c r="J21" s="5">
        <f t="shared" si="0"/>
        <v>0.71</v>
      </c>
      <c r="K21" s="5">
        <f t="shared" si="1"/>
        <v>11.374000000000001</v>
      </c>
      <c r="L21" s="17" t="s">
        <v>14</v>
      </c>
      <c r="M21" s="12"/>
      <c r="N21" s="37" t="s">
        <v>14</v>
      </c>
      <c r="O21" s="43" t="str">
        <f t="shared" si="2"/>
        <v>否</v>
      </c>
    </row>
    <row r="22" spans="1:15" ht="63.75" customHeight="1">
      <c r="A22" s="17">
        <v>19</v>
      </c>
      <c r="B22" s="17" t="s">
        <v>48</v>
      </c>
      <c r="C22" s="17" t="s">
        <v>41</v>
      </c>
      <c r="D22" s="17">
        <v>15.19</v>
      </c>
      <c r="E22" s="17" t="s">
        <v>12</v>
      </c>
      <c r="F22" s="17" t="s">
        <v>12</v>
      </c>
      <c r="G22" s="4">
        <v>30.388100000000001</v>
      </c>
      <c r="H22" s="19">
        <v>15.19</v>
      </c>
      <c r="I22" s="31">
        <v>15.19</v>
      </c>
      <c r="J22" s="5">
        <f t="shared" si="0"/>
        <v>0.94</v>
      </c>
      <c r="K22" s="5">
        <f t="shared" si="1"/>
        <v>15.194050000000001</v>
      </c>
      <c r="L22" s="17" t="s">
        <v>269</v>
      </c>
      <c r="M22" s="12"/>
      <c r="N22" s="37" t="s">
        <v>14</v>
      </c>
      <c r="O22" s="43" t="str">
        <f t="shared" si="2"/>
        <v>否</v>
      </c>
    </row>
    <row r="23" spans="1:15" ht="144.75" customHeight="1">
      <c r="A23" s="17">
        <v>20</v>
      </c>
      <c r="B23" s="17" t="s">
        <v>49</v>
      </c>
      <c r="C23" s="17" t="s">
        <v>41</v>
      </c>
      <c r="D23" s="17">
        <v>4.1399999999999997</v>
      </c>
      <c r="E23" s="17" t="s">
        <v>12</v>
      </c>
      <c r="F23" s="17" t="s">
        <v>17</v>
      </c>
      <c r="G23" s="4">
        <v>8.2393000000000001</v>
      </c>
      <c r="H23" s="19">
        <v>4.12</v>
      </c>
      <c r="I23" s="31">
        <v>4.12</v>
      </c>
      <c r="J23" s="5">
        <f t="shared" si="0"/>
        <v>0.26</v>
      </c>
      <c r="K23" s="5">
        <f t="shared" si="1"/>
        <v>4.11965</v>
      </c>
      <c r="L23" s="15" t="s">
        <v>50</v>
      </c>
      <c r="M23" s="12" t="s">
        <v>270</v>
      </c>
      <c r="N23" s="39" t="s">
        <v>270</v>
      </c>
      <c r="O23" s="43" t="str">
        <f t="shared" si="2"/>
        <v>否</v>
      </c>
    </row>
    <row r="24" spans="1:15" ht="159.75" customHeight="1">
      <c r="A24" s="17">
        <v>21</v>
      </c>
      <c r="B24" s="17" t="s">
        <v>51</v>
      </c>
      <c r="C24" s="17" t="s">
        <v>41</v>
      </c>
      <c r="D24" s="17">
        <v>2.4485999999999999</v>
      </c>
      <c r="E24" s="17" t="s">
        <v>12</v>
      </c>
      <c r="F24" s="17" t="s">
        <v>12</v>
      </c>
      <c r="G24" s="4">
        <v>4.8971</v>
      </c>
      <c r="H24" s="19">
        <v>2.44</v>
      </c>
      <c r="I24" s="31">
        <v>2.44</v>
      </c>
      <c r="J24" s="5">
        <f t="shared" si="0"/>
        <v>0.15</v>
      </c>
      <c r="K24" s="6">
        <f t="shared" si="1"/>
        <v>2.44855</v>
      </c>
      <c r="L24" s="17" t="s">
        <v>52</v>
      </c>
      <c r="M24" s="16" t="s">
        <v>258</v>
      </c>
      <c r="N24" s="16" t="s">
        <v>271</v>
      </c>
      <c r="O24" s="43" t="str">
        <f t="shared" si="2"/>
        <v>是</v>
      </c>
    </row>
    <row r="25" spans="1:15" ht="132.75" customHeight="1">
      <c r="A25" s="17">
        <v>22</v>
      </c>
      <c r="B25" s="17" t="s">
        <v>53</v>
      </c>
      <c r="C25" s="17" t="s">
        <v>41</v>
      </c>
      <c r="D25" s="17">
        <v>35.65</v>
      </c>
      <c r="E25" s="17" t="s">
        <v>12</v>
      </c>
      <c r="F25" s="17" t="s">
        <v>17</v>
      </c>
      <c r="G25" s="4">
        <v>69.987899999999996</v>
      </c>
      <c r="H25" s="19">
        <v>34.99</v>
      </c>
      <c r="I25" s="31">
        <v>34.99</v>
      </c>
      <c r="J25" s="5">
        <f t="shared" si="0"/>
        <v>2.1800000000000002</v>
      </c>
      <c r="K25" s="5">
        <f t="shared" si="1"/>
        <v>34.993949999999998</v>
      </c>
      <c r="L25" s="15" t="s">
        <v>54</v>
      </c>
      <c r="M25" s="12" t="s">
        <v>55</v>
      </c>
      <c r="N25" s="39" t="s">
        <v>55</v>
      </c>
      <c r="O25" s="43" t="str">
        <f t="shared" si="2"/>
        <v>否</v>
      </c>
    </row>
    <row r="26" spans="1:15" ht="132.75" customHeight="1">
      <c r="A26" s="17">
        <v>23</v>
      </c>
      <c r="B26" s="17" t="s">
        <v>56</v>
      </c>
      <c r="C26" s="17" t="s">
        <v>41</v>
      </c>
      <c r="D26" s="17">
        <v>9.56</v>
      </c>
      <c r="E26" s="17" t="s">
        <v>12</v>
      </c>
      <c r="F26" s="17" t="s">
        <v>17</v>
      </c>
      <c r="G26" s="4">
        <v>5.3902999999999999</v>
      </c>
      <c r="H26" s="19">
        <v>2.7</v>
      </c>
      <c r="I26" s="31">
        <v>2.7</v>
      </c>
      <c r="J26" s="5">
        <f t="shared" si="0"/>
        <v>0.17</v>
      </c>
      <c r="K26" s="5">
        <f t="shared" si="1"/>
        <v>2.6951499999999999</v>
      </c>
      <c r="L26" s="15" t="s">
        <v>272</v>
      </c>
      <c r="M26" s="12" t="s">
        <v>57</v>
      </c>
      <c r="N26" s="38" t="s">
        <v>273</v>
      </c>
      <c r="O26" s="43" t="str">
        <f t="shared" si="2"/>
        <v>否</v>
      </c>
    </row>
    <row r="27" spans="1:15" ht="97.5" customHeight="1">
      <c r="A27" s="17">
        <v>24</v>
      </c>
      <c r="B27" s="17" t="s">
        <v>58</v>
      </c>
      <c r="C27" s="17" t="s">
        <v>41</v>
      </c>
      <c r="D27" s="17">
        <v>7.93</v>
      </c>
      <c r="E27" s="17" t="s">
        <v>12</v>
      </c>
      <c r="F27" s="17" t="s">
        <v>12</v>
      </c>
      <c r="G27" s="4">
        <v>15.8599</v>
      </c>
      <c r="H27" s="19">
        <v>7.93</v>
      </c>
      <c r="I27" s="31">
        <v>7.93</v>
      </c>
      <c r="J27" s="5">
        <f t="shared" si="0"/>
        <v>0.49</v>
      </c>
      <c r="K27" s="5">
        <f t="shared" si="1"/>
        <v>7.9299499999999998</v>
      </c>
      <c r="L27" s="17" t="s">
        <v>14</v>
      </c>
      <c r="M27" s="12"/>
      <c r="N27" s="35" t="s">
        <v>265</v>
      </c>
      <c r="O27" s="43" t="str">
        <f t="shared" si="2"/>
        <v>否</v>
      </c>
    </row>
    <row r="28" spans="1:15" ht="117" customHeight="1">
      <c r="A28" s="17">
        <v>25</v>
      </c>
      <c r="B28" s="17" t="s">
        <v>59</v>
      </c>
      <c r="C28" s="17" t="s">
        <v>41</v>
      </c>
      <c r="D28" s="17">
        <v>19.95</v>
      </c>
      <c r="E28" s="17" t="s">
        <v>12</v>
      </c>
      <c r="F28" s="17" t="s">
        <v>17</v>
      </c>
      <c r="G28" s="4">
        <v>39.653199999999998</v>
      </c>
      <c r="H28" s="19">
        <v>19.829999999999998</v>
      </c>
      <c r="I28" s="31">
        <v>19.829999999999998</v>
      </c>
      <c r="J28" s="5">
        <f t="shared" si="0"/>
        <v>1.23</v>
      </c>
      <c r="K28" s="5">
        <f t="shared" si="1"/>
        <v>19.826599999999999</v>
      </c>
      <c r="L28" s="15" t="s">
        <v>60</v>
      </c>
      <c r="M28" s="12" t="s">
        <v>61</v>
      </c>
      <c r="N28" s="39" t="s">
        <v>61</v>
      </c>
      <c r="O28" s="43" t="str">
        <f t="shared" si="2"/>
        <v>否</v>
      </c>
    </row>
    <row r="29" spans="1:15" ht="117" customHeight="1">
      <c r="A29" s="17">
        <v>26</v>
      </c>
      <c r="B29" s="17" t="s">
        <v>62</v>
      </c>
      <c r="C29" s="17" t="s">
        <v>41</v>
      </c>
      <c r="D29" s="17">
        <v>5.23</v>
      </c>
      <c r="E29" s="17" t="s">
        <v>12</v>
      </c>
      <c r="F29" s="17" t="s">
        <v>17</v>
      </c>
      <c r="G29" s="4">
        <v>10.254799999999999</v>
      </c>
      <c r="H29" s="19">
        <v>5.13</v>
      </c>
      <c r="I29" s="31">
        <v>5.13</v>
      </c>
      <c r="J29" s="5">
        <f t="shared" si="0"/>
        <v>0.32</v>
      </c>
      <c r="K29" s="5">
        <f t="shared" si="1"/>
        <v>5.1273999999999997</v>
      </c>
      <c r="L29" s="15" t="s">
        <v>63</v>
      </c>
      <c r="M29" s="12" t="s">
        <v>64</v>
      </c>
      <c r="N29" s="39" t="s">
        <v>64</v>
      </c>
      <c r="O29" s="43" t="str">
        <f t="shared" si="2"/>
        <v>否</v>
      </c>
    </row>
    <row r="30" spans="1:15" ht="117" customHeight="1">
      <c r="A30" s="17">
        <v>27</v>
      </c>
      <c r="B30" s="17" t="s">
        <v>65</v>
      </c>
      <c r="C30" s="17" t="s">
        <v>41</v>
      </c>
      <c r="D30" s="17">
        <v>0.83</v>
      </c>
      <c r="E30" s="17" t="s">
        <v>12</v>
      </c>
      <c r="F30" s="17" t="s">
        <v>17</v>
      </c>
      <c r="G30" s="4">
        <v>1.3214999999999999</v>
      </c>
      <c r="H30" s="19">
        <v>0.66</v>
      </c>
      <c r="I30" s="31">
        <v>0.66</v>
      </c>
      <c r="J30" s="5">
        <f t="shared" si="0"/>
        <v>0.04</v>
      </c>
      <c r="K30" s="5">
        <f t="shared" si="1"/>
        <v>0.66074999999999995</v>
      </c>
      <c r="L30" s="15" t="s">
        <v>66</v>
      </c>
      <c r="M30" s="12" t="s">
        <v>67</v>
      </c>
      <c r="N30" s="39" t="s">
        <v>274</v>
      </c>
      <c r="O30" s="43" t="str">
        <f t="shared" si="2"/>
        <v>否</v>
      </c>
    </row>
    <row r="31" spans="1:15" ht="59.25" customHeight="1">
      <c r="A31" s="17">
        <v>28</v>
      </c>
      <c r="B31" s="17" t="s">
        <v>68</v>
      </c>
      <c r="C31" s="17" t="s">
        <v>41</v>
      </c>
      <c r="D31" s="17">
        <v>2.72</v>
      </c>
      <c r="E31" s="17" t="s">
        <v>12</v>
      </c>
      <c r="F31" s="17" t="s">
        <v>12</v>
      </c>
      <c r="G31" s="4">
        <v>5.4374000000000002</v>
      </c>
      <c r="H31" s="19">
        <v>2.72</v>
      </c>
      <c r="I31" s="31">
        <v>2.72</v>
      </c>
      <c r="J31" s="5">
        <f t="shared" si="0"/>
        <v>0.17</v>
      </c>
      <c r="K31" s="5">
        <f t="shared" si="1"/>
        <v>2.7187000000000001</v>
      </c>
      <c r="L31" s="17" t="s">
        <v>14</v>
      </c>
      <c r="M31" s="12"/>
      <c r="N31" s="37" t="s">
        <v>14</v>
      </c>
      <c r="O31" s="43" t="str">
        <f t="shared" si="2"/>
        <v>否</v>
      </c>
    </row>
    <row r="32" spans="1:15" ht="260.25" customHeight="1">
      <c r="A32" s="17">
        <v>29</v>
      </c>
      <c r="B32" s="17" t="s">
        <v>69</v>
      </c>
      <c r="C32" s="17" t="s">
        <v>41</v>
      </c>
      <c r="D32" s="17">
        <v>17.98</v>
      </c>
      <c r="E32" s="17" t="s">
        <v>12</v>
      </c>
      <c r="F32" s="17" t="s">
        <v>17</v>
      </c>
      <c r="G32" s="4">
        <v>36.679400000000001</v>
      </c>
      <c r="H32" s="19">
        <v>17.98</v>
      </c>
      <c r="I32" s="31">
        <v>17.98</v>
      </c>
      <c r="J32" s="5">
        <f t="shared" si="0"/>
        <v>1.1399999999999999</v>
      </c>
      <c r="K32" s="6">
        <f t="shared" si="1"/>
        <v>18.339700000000001</v>
      </c>
      <c r="L32" s="17" t="s">
        <v>275</v>
      </c>
      <c r="M32" s="12" t="s">
        <v>276</v>
      </c>
      <c r="N32" s="12" t="s">
        <v>355</v>
      </c>
      <c r="O32" s="43" t="str">
        <f t="shared" si="2"/>
        <v>是</v>
      </c>
    </row>
    <row r="33" spans="1:15" ht="163.5" customHeight="1">
      <c r="A33" s="17">
        <v>30</v>
      </c>
      <c r="B33" s="17" t="s">
        <v>70</v>
      </c>
      <c r="C33" s="17" t="s">
        <v>41</v>
      </c>
      <c r="D33" s="17">
        <v>17.96</v>
      </c>
      <c r="E33" s="17" t="s">
        <v>12</v>
      </c>
      <c r="F33" s="17" t="s">
        <v>17</v>
      </c>
      <c r="G33" s="4">
        <v>35.069899999999997</v>
      </c>
      <c r="H33" s="19">
        <v>17.53</v>
      </c>
      <c r="I33" s="31">
        <v>17.53</v>
      </c>
      <c r="J33" s="5">
        <f t="shared" si="0"/>
        <v>1.0900000000000001</v>
      </c>
      <c r="K33" s="5">
        <f t="shared" si="1"/>
        <v>17.534949999999998</v>
      </c>
      <c r="L33" s="15" t="s">
        <v>277</v>
      </c>
      <c r="M33" s="12" t="s">
        <v>71</v>
      </c>
      <c r="N33" s="38" t="s">
        <v>282</v>
      </c>
      <c r="O33" s="43" t="str">
        <f t="shared" si="2"/>
        <v>否</v>
      </c>
    </row>
    <row r="34" spans="1:15" ht="110.25" customHeight="1">
      <c r="A34" s="17">
        <v>31</v>
      </c>
      <c r="B34" s="17" t="s">
        <v>72</v>
      </c>
      <c r="C34" s="17" t="s">
        <v>41</v>
      </c>
      <c r="D34" s="17">
        <v>6.83</v>
      </c>
      <c r="E34" s="17" t="s">
        <v>12</v>
      </c>
      <c r="F34" s="17" t="s">
        <v>17</v>
      </c>
      <c r="G34" s="4">
        <v>13.376899999999999</v>
      </c>
      <c r="H34" s="19">
        <v>6.69</v>
      </c>
      <c r="I34" s="31">
        <v>6.69</v>
      </c>
      <c r="J34" s="5">
        <f t="shared" si="0"/>
        <v>0.42</v>
      </c>
      <c r="K34" s="5">
        <f t="shared" si="1"/>
        <v>6.6884499999999996</v>
      </c>
      <c r="L34" s="17" t="s">
        <v>278</v>
      </c>
      <c r="M34" s="12" t="s">
        <v>279</v>
      </c>
      <c r="N34" s="39" t="s">
        <v>279</v>
      </c>
      <c r="O34" s="43" t="str">
        <f t="shared" si="2"/>
        <v>否</v>
      </c>
    </row>
    <row r="35" spans="1:15" ht="169.5" customHeight="1">
      <c r="A35" s="17">
        <v>32</v>
      </c>
      <c r="B35" s="17" t="s">
        <v>73</v>
      </c>
      <c r="C35" s="17" t="s">
        <v>41</v>
      </c>
      <c r="D35" s="17">
        <v>104.71</v>
      </c>
      <c r="E35" s="17" t="s">
        <v>12</v>
      </c>
      <c r="F35" s="17" t="s">
        <v>17</v>
      </c>
      <c r="G35" s="4">
        <v>207.61619999999999</v>
      </c>
      <c r="H35" s="19">
        <v>103.81</v>
      </c>
      <c r="I35" s="31">
        <v>103.81</v>
      </c>
      <c r="J35" s="5">
        <f t="shared" si="0"/>
        <v>6.45</v>
      </c>
      <c r="K35" s="5">
        <f t="shared" si="1"/>
        <v>103.8081</v>
      </c>
      <c r="L35" s="15" t="s">
        <v>283</v>
      </c>
      <c r="M35" s="12" t="s">
        <v>280</v>
      </c>
      <c r="N35" s="38" t="s">
        <v>284</v>
      </c>
      <c r="O35" s="43" t="str">
        <f t="shared" si="2"/>
        <v>否</v>
      </c>
    </row>
    <row r="36" spans="1:15" ht="169.5" customHeight="1">
      <c r="A36" s="17">
        <v>33</v>
      </c>
      <c r="B36" s="17" t="s">
        <v>74</v>
      </c>
      <c r="C36" s="17" t="s">
        <v>41</v>
      </c>
      <c r="D36" s="17">
        <v>200</v>
      </c>
      <c r="E36" s="17" t="s">
        <v>12</v>
      </c>
      <c r="F36" s="17" t="s">
        <v>17</v>
      </c>
      <c r="G36" s="4">
        <v>387.46789999999999</v>
      </c>
      <c r="H36" s="19">
        <v>193.73</v>
      </c>
      <c r="I36" s="31">
        <v>193.73</v>
      </c>
      <c r="J36" s="5">
        <f t="shared" si="0"/>
        <v>12.05</v>
      </c>
      <c r="K36" s="5">
        <f t="shared" si="1"/>
        <v>193.73394999999999</v>
      </c>
      <c r="L36" s="15" t="s">
        <v>285</v>
      </c>
      <c r="M36" s="12" t="s">
        <v>281</v>
      </c>
      <c r="N36" s="38" t="s">
        <v>286</v>
      </c>
      <c r="O36" s="43" t="str">
        <f t="shared" si="2"/>
        <v>否</v>
      </c>
    </row>
    <row r="37" spans="1:15" ht="131.25" customHeight="1">
      <c r="A37" s="17">
        <v>34</v>
      </c>
      <c r="B37" s="17" t="s">
        <v>75</v>
      </c>
      <c r="C37" s="17" t="s">
        <v>41</v>
      </c>
      <c r="D37" s="17">
        <v>20.831154000000002</v>
      </c>
      <c r="E37" s="17" t="s">
        <v>12</v>
      </c>
      <c r="F37" s="7" t="s">
        <v>17</v>
      </c>
      <c r="G37" s="4">
        <v>40.798400000000001</v>
      </c>
      <c r="H37" s="19">
        <v>20.399999999999999</v>
      </c>
      <c r="I37" s="31">
        <v>20.399999999999999</v>
      </c>
      <c r="J37" s="5">
        <f t="shared" si="0"/>
        <v>1.27</v>
      </c>
      <c r="K37" s="5">
        <f t="shared" si="1"/>
        <v>20.3992</v>
      </c>
      <c r="L37" s="17" t="s">
        <v>76</v>
      </c>
      <c r="M37" s="12" t="s">
        <v>77</v>
      </c>
      <c r="N37" s="39" t="s">
        <v>77</v>
      </c>
      <c r="O37" s="43" t="str">
        <f t="shared" si="2"/>
        <v>否</v>
      </c>
    </row>
    <row r="38" spans="1:15" ht="249" customHeight="1">
      <c r="A38" s="17">
        <v>35</v>
      </c>
      <c r="B38" s="17" t="s">
        <v>78</v>
      </c>
      <c r="C38" s="17" t="s">
        <v>41</v>
      </c>
      <c r="D38" s="17">
        <v>54</v>
      </c>
      <c r="E38" s="17" t="s">
        <v>12</v>
      </c>
      <c r="F38" s="8" t="s">
        <v>17</v>
      </c>
      <c r="G38" s="4">
        <v>109.27930000000001</v>
      </c>
      <c r="H38" s="19">
        <v>54</v>
      </c>
      <c r="I38" s="31">
        <v>54</v>
      </c>
      <c r="J38" s="5">
        <f t="shared" si="0"/>
        <v>3.4</v>
      </c>
      <c r="K38" s="6">
        <f t="shared" si="1"/>
        <v>54.639650000000003</v>
      </c>
      <c r="L38" s="13" t="s">
        <v>79</v>
      </c>
      <c r="M38" s="12" t="s">
        <v>287</v>
      </c>
      <c r="N38" s="16" t="s">
        <v>354</v>
      </c>
      <c r="O38" s="43" t="str">
        <f t="shared" si="2"/>
        <v>是</v>
      </c>
    </row>
    <row r="39" spans="1:15" ht="268.5" customHeight="1">
      <c r="A39" s="17">
        <v>36</v>
      </c>
      <c r="B39" s="17" t="s">
        <v>80</v>
      </c>
      <c r="C39" s="17" t="s">
        <v>41</v>
      </c>
      <c r="D39" s="17">
        <v>70.02</v>
      </c>
      <c r="E39" s="17" t="s">
        <v>12</v>
      </c>
      <c r="F39" s="17" t="s">
        <v>17</v>
      </c>
      <c r="G39" s="4">
        <v>143.24369999999999</v>
      </c>
      <c r="H39" s="19">
        <v>70.02</v>
      </c>
      <c r="I39" s="31">
        <v>70.02</v>
      </c>
      <c r="J39" s="5">
        <f t="shared" si="0"/>
        <v>4.45</v>
      </c>
      <c r="K39" s="6">
        <f t="shared" si="1"/>
        <v>71.621849999999995</v>
      </c>
      <c r="L39" s="15" t="s">
        <v>81</v>
      </c>
      <c r="M39" s="12" t="s">
        <v>288</v>
      </c>
      <c r="N39" s="16" t="s">
        <v>356</v>
      </c>
      <c r="O39" s="43" t="str">
        <f t="shared" si="2"/>
        <v>是</v>
      </c>
    </row>
    <row r="40" spans="1:15" ht="236.25" customHeight="1">
      <c r="A40" s="17">
        <v>37</v>
      </c>
      <c r="B40" s="17" t="s">
        <v>82</v>
      </c>
      <c r="C40" s="17" t="s">
        <v>41</v>
      </c>
      <c r="D40" s="17">
        <v>30.745000000000001</v>
      </c>
      <c r="E40" s="17" t="s">
        <v>12</v>
      </c>
      <c r="F40" s="17" t="s">
        <v>12</v>
      </c>
      <c r="G40" s="4">
        <v>61.511400000000002</v>
      </c>
      <c r="H40" s="19">
        <v>30.74</v>
      </c>
      <c r="I40" s="31">
        <v>30.74</v>
      </c>
      <c r="J40" s="5">
        <f t="shared" si="0"/>
        <v>1.91</v>
      </c>
      <c r="K40" s="6">
        <f t="shared" si="1"/>
        <v>30.755700000000001</v>
      </c>
      <c r="L40" s="17" t="s">
        <v>83</v>
      </c>
      <c r="M40" s="12" t="s">
        <v>351</v>
      </c>
      <c r="N40" s="16" t="s">
        <v>357</v>
      </c>
      <c r="O40" s="43" t="str">
        <f t="shared" si="2"/>
        <v>是</v>
      </c>
    </row>
    <row r="41" spans="1:15" ht="73.5" customHeight="1">
      <c r="A41" s="17">
        <v>38</v>
      </c>
      <c r="B41" s="17" t="s">
        <v>84</v>
      </c>
      <c r="C41" s="17" t="s">
        <v>85</v>
      </c>
      <c r="D41" s="17">
        <v>12.34</v>
      </c>
      <c r="E41" s="17" t="s">
        <v>12</v>
      </c>
      <c r="F41" s="17" t="s">
        <v>12</v>
      </c>
      <c r="G41" s="4">
        <v>24.671700000000001</v>
      </c>
      <c r="H41" s="19">
        <v>12.34</v>
      </c>
      <c r="I41" s="31">
        <v>12.34</v>
      </c>
      <c r="J41" s="5">
        <f t="shared" si="0"/>
        <v>0.77</v>
      </c>
      <c r="K41" s="5">
        <f t="shared" si="1"/>
        <v>12.335850000000001</v>
      </c>
      <c r="L41" s="17" t="s">
        <v>14</v>
      </c>
      <c r="M41" s="12"/>
      <c r="N41" s="42" t="s">
        <v>265</v>
      </c>
      <c r="O41" s="43" t="str">
        <f t="shared" si="2"/>
        <v>否</v>
      </c>
    </row>
    <row r="42" spans="1:15" ht="170.25" customHeight="1">
      <c r="A42" s="17">
        <v>39</v>
      </c>
      <c r="B42" s="17" t="s">
        <v>86</v>
      </c>
      <c r="C42" s="17" t="s">
        <v>85</v>
      </c>
      <c r="D42" s="17">
        <v>44.95</v>
      </c>
      <c r="E42" s="17" t="s">
        <v>12</v>
      </c>
      <c r="F42" s="17" t="s">
        <v>12</v>
      </c>
      <c r="G42" s="4">
        <v>89.912599999999998</v>
      </c>
      <c r="H42" s="19">
        <v>44.95</v>
      </c>
      <c r="I42" s="31">
        <v>44.95</v>
      </c>
      <c r="J42" s="5">
        <f t="shared" si="0"/>
        <v>2.8</v>
      </c>
      <c r="K42" s="6">
        <f t="shared" si="1"/>
        <v>44.956299999999999</v>
      </c>
      <c r="L42" s="17" t="s">
        <v>87</v>
      </c>
      <c r="M42" s="12" t="s">
        <v>291</v>
      </c>
      <c r="N42" s="16" t="s">
        <v>289</v>
      </c>
      <c r="O42" s="43" t="str">
        <f t="shared" si="2"/>
        <v>是</v>
      </c>
    </row>
    <row r="43" spans="1:15" ht="120" customHeight="1">
      <c r="A43" s="17">
        <v>40</v>
      </c>
      <c r="B43" s="17" t="s">
        <v>88</v>
      </c>
      <c r="C43" s="17" t="s">
        <v>85</v>
      </c>
      <c r="D43" s="17">
        <v>94.92</v>
      </c>
      <c r="E43" s="17" t="s">
        <v>12</v>
      </c>
      <c r="F43" s="17" t="s">
        <v>17</v>
      </c>
      <c r="G43" s="4">
        <v>187.64070000000001</v>
      </c>
      <c r="H43" s="19">
        <v>93.82</v>
      </c>
      <c r="I43" s="31">
        <v>93.82</v>
      </c>
      <c r="J43" s="5">
        <f t="shared" si="0"/>
        <v>5.83</v>
      </c>
      <c r="K43" s="5">
        <f t="shared" si="1"/>
        <v>93.820350000000005</v>
      </c>
      <c r="L43" s="17" t="s">
        <v>290</v>
      </c>
      <c r="M43" s="12"/>
      <c r="N43" s="38" t="s">
        <v>292</v>
      </c>
      <c r="O43" s="43" t="str">
        <f t="shared" si="2"/>
        <v>否</v>
      </c>
    </row>
    <row r="44" spans="1:15" ht="159" customHeight="1">
      <c r="A44" s="17">
        <v>41</v>
      </c>
      <c r="B44" s="17" t="s">
        <v>89</v>
      </c>
      <c r="C44" s="17" t="s">
        <v>85</v>
      </c>
      <c r="D44" s="17">
        <v>200</v>
      </c>
      <c r="E44" s="17" t="s">
        <v>12</v>
      </c>
      <c r="F44" s="17" t="s">
        <v>17</v>
      </c>
      <c r="G44" s="4">
        <v>522.58309999999994</v>
      </c>
      <c r="H44" s="19">
        <v>200</v>
      </c>
      <c r="I44" s="31">
        <v>200</v>
      </c>
      <c r="J44" s="5">
        <f t="shared" si="0"/>
        <v>16.25</v>
      </c>
      <c r="K44" s="6">
        <f t="shared" si="1"/>
        <v>261.29154999999997</v>
      </c>
      <c r="L44" s="17" t="s">
        <v>90</v>
      </c>
      <c r="M44" s="12" t="s">
        <v>293</v>
      </c>
      <c r="N44" s="16" t="s">
        <v>293</v>
      </c>
      <c r="O44" s="43" t="str">
        <f t="shared" si="2"/>
        <v>是</v>
      </c>
    </row>
    <row r="45" spans="1:15" ht="150.75" customHeight="1">
      <c r="A45" s="17">
        <v>42</v>
      </c>
      <c r="B45" s="17" t="s">
        <v>91</v>
      </c>
      <c r="C45" s="17" t="s">
        <v>85</v>
      </c>
      <c r="D45" s="17">
        <v>37.82</v>
      </c>
      <c r="E45" s="17" t="s">
        <v>12</v>
      </c>
      <c r="F45" s="17" t="s">
        <v>17</v>
      </c>
      <c r="G45" s="4">
        <v>75.552700000000002</v>
      </c>
      <c r="H45" s="19">
        <v>37.78</v>
      </c>
      <c r="I45" s="31">
        <v>37.78</v>
      </c>
      <c r="J45" s="5">
        <f t="shared" si="0"/>
        <v>2.35</v>
      </c>
      <c r="K45" s="5">
        <f t="shared" si="1"/>
        <v>37.776350000000001</v>
      </c>
      <c r="L45" s="17" t="s">
        <v>297</v>
      </c>
      <c r="M45" s="12" t="s">
        <v>294</v>
      </c>
      <c r="N45" s="38" t="s">
        <v>296</v>
      </c>
      <c r="O45" s="43" t="str">
        <f t="shared" si="2"/>
        <v>否</v>
      </c>
    </row>
    <row r="46" spans="1:15" ht="117.75" customHeight="1">
      <c r="A46" s="17">
        <v>43</v>
      </c>
      <c r="B46" s="17" t="s">
        <v>92</v>
      </c>
      <c r="C46" s="17" t="s">
        <v>85</v>
      </c>
      <c r="D46" s="17">
        <v>135.94</v>
      </c>
      <c r="E46" s="17" t="s">
        <v>12</v>
      </c>
      <c r="F46" s="17" t="s">
        <v>17</v>
      </c>
      <c r="G46" s="4">
        <v>270.74930000000001</v>
      </c>
      <c r="H46" s="19">
        <v>135.37</v>
      </c>
      <c r="I46" s="31">
        <v>135.37</v>
      </c>
      <c r="J46" s="5">
        <f t="shared" si="0"/>
        <v>8.42</v>
      </c>
      <c r="K46" s="5">
        <f t="shared" si="1"/>
        <v>135.37465</v>
      </c>
      <c r="L46" s="17" t="s">
        <v>298</v>
      </c>
      <c r="M46" s="12" t="s">
        <v>295</v>
      </c>
      <c r="N46" s="38" t="s">
        <v>299</v>
      </c>
      <c r="O46" s="43" t="str">
        <f t="shared" si="2"/>
        <v>否</v>
      </c>
    </row>
    <row r="47" spans="1:15" ht="144.75" customHeight="1">
      <c r="A47" s="17">
        <v>44</v>
      </c>
      <c r="B47" s="17" t="s">
        <v>93</v>
      </c>
      <c r="C47" s="17" t="s">
        <v>85</v>
      </c>
      <c r="D47" s="17">
        <v>163.11000000000001</v>
      </c>
      <c r="E47" s="17" t="s">
        <v>12</v>
      </c>
      <c r="F47" s="17" t="s">
        <v>17</v>
      </c>
      <c r="G47" s="4">
        <v>311.27269999999999</v>
      </c>
      <c r="H47" s="19">
        <v>155.63999999999999</v>
      </c>
      <c r="I47" s="31">
        <v>155.63999999999999</v>
      </c>
      <c r="J47" s="5">
        <f t="shared" si="0"/>
        <v>9.68</v>
      </c>
      <c r="K47" s="5">
        <f t="shared" si="1"/>
        <v>155.63634999999999</v>
      </c>
      <c r="L47" s="13" t="s">
        <v>94</v>
      </c>
      <c r="M47" s="12" t="s">
        <v>300</v>
      </c>
      <c r="N47" s="38" t="s">
        <v>367</v>
      </c>
      <c r="O47" s="43" t="str">
        <f t="shared" si="2"/>
        <v>否</v>
      </c>
    </row>
    <row r="48" spans="1:15" ht="129.75" customHeight="1">
      <c r="A48" s="17">
        <v>45</v>
      </c>
      <c r="B48" s="17" t="s">
        <v>95</v>
      </c>
      <c r="C48" s="17" t="s">
        <v>85</v>
      </c>
      <c r="D48" s="17">
        <v>82.5</v>
      </c>
      <c r="E48" s="17" t="s">
        <v>12</v>
      </c>
      <c r="F48" s="17" t="s">
        <v>17</v>
      </c>
      <c r="G48" s="4">
        <v>58.072499999999998</v>
      </c>
      <c r="H48" s="19">
        <v>29.04</v>
      </c>
      <c r="I48" s="31">
        <v>29.04</v>
      </c>
      <c r="J48" s="5">
        <f t="shared" si="0"/>
        <v>1.81</v>
      </c>
      <c r="K48" s="5">
        <f t="shared" si="1"/>
        <v>29.036249999999999</v>
      </c>
      <c r="L48" s="17" t="s">
        <v>301</v>
      </c>
      <c r="M48" s="12" t="s">
        <v>302</v>
      </c>
      <c r="N48" s="38" t="s">
        <v>303</v>
      </c>
      <c r="O48" s="43" t="str">
        <f t="shared" si="2"/>
        <v>否</v>
      </c>
    </row>
    <row r="49" spans="1:15" ht="156" customHeight="1">
      <c r="A49" s="17">
        <v>46</v>
      </c>
      <c r="B49" s="17" t="s">
        <v>97</v>
      </c>
      <c r="C49" s="17" t="s">
        <v>85</v>
      </c>
      <c r="D49" s="17">
        <v>38</v>
      </c>
      <c r="E49" s="17" t="s">
        <v>12</v>
      </c>
      <c r="F49" s="17" t="s">
        <v>12</v>
      </c>
      <c r="G49" s="4">
        <v>76.091999999999999</v>
      </c>
      <c r="H49" s="19">
        <v>38</v>
      </c>
      <c r="I49" s="31">
        <v>38</v>
      </c>
      <c r="J49" s="5">
        <f t="shared" si="0"/>
        <v>2.37</v>
      </c>
      <c r="K49" s="6">
        <f t="shared" si="1"/>
        <v>38.045999999999999</v>
      </c>
      <c r="L49" s="17" t="s">
        <v>98</v>
      </c>
      <c r="M49" s="12" t="s">
        <v>99</v>
      </c>
      <c r="N49" s="16" t="s">
        <v>304</v>
      </c>
      <c r="O49" s="43" t="str">
        <f t="shared" si="2"/>
        <v>是</v>
      </c>
    </row>
    <row r="50" spans="1:15" ht="81.75" customHeight="1">
      <c r="A50" s="17">
        <v>47</v>
      </c>
      <c r="B50" s="17" t="s">
        <v>100</v>
      </c>
      <c r="C50" s="17" t="s">
        <v>85</v>
      </c>
      <c r="D50" s="17">
        <v>63.98</v>
      </c>
      <c r="E50" s="17" t="s">
        <v>12</v>
      </c>
      <c r="F50" s="17" t="s">
        <v>12</v>
      </c>
      <c r="G50" s="4">
        <v>127.95440000000001</v>
      </c>
      <c r="H50" s="19">
        <v>63.98</v>
      </c>
      <c r="I50" s="31">
        <v>63.98</v>
      </c>
      <c r="J50" s="5">
        <f t="shared" si="0"/>
        <v>3.98</v>
      </c>
      <c r="K50" s="5">
        <f t="shared" si="1"/>
        <v>63.977200000000003</v>
      </c>
      <c r="L50" s="17" t="s">
        <v>14</v>
      </c>
      <c r="M50" s="12"/>
      <c r="N50" s="37" t="s">
        <v>14</v>
      </c>
      <c r="O50" s="43" t="str">
        <f t="shared" si="2"/>
        <v>否</v>
      </c>
    </row>
    <row r="51" spans="1:15" ht="141.75" customHeight="1">
      <c r="A51" s="17">
        <v>48</v>
      </c>
      <c r="B51" s="17" t="s">
        <v>101</v>
      </c>
      <c r="C51" s="17" t="s">
        <v>102</v>
      </c>
      <c r="D51" s="17">
        <v>58.518712999999998</v>
      </c>
      <c r="E51" s="17" t="s">
        <v>12</v>
      </c>
      <c r="F51" s="17" t="s">
        <v>17</v>
      </c>
      <c r="G51" s="4">
        <v>116.97239999999999</v>
      </c>
      <c r="H51" s="19">
        <v>58.49</v>
      </c>
      <c r="I51" s="31">
        <v>58.49</v>
      </c>
      <c r="J51" s="5">
        <f t="shared" si="0"/>
        <v>3.64</v>
      </c>
      <c r="K51" s="5">
        <f t="shared" si="1"/>
        <v>58.486199999999997</v>
      </c>
      <c r="L51" s="17" t="s">
        <v>305</v>
      </c>
      <c r="M51" s="12" t="s">
        <v>96</v>
      </c>
      <c r="N51" s="38" t="s">
        <v>306</v>
      </c>
      <c r="O51" s="43" t="str">
        <f t="shared" si="2"/>
        <v>否</v>
      </c>
    </row>
    <row r="52" spans="1:15" ht="114.75" customHeight="1">
      <c r="A52" s="17">
        <v>49</v>
      </c>
      <c r="B52" s="17" t="s">
        <v>103</v>
      </c>
      <c r="C52" s="17" t="s">
        <v>102</v>
      </c>
      <c r="D52" s="17">
        <v>136.5</v>
      </c>
      <c r="E52" s="17" t="s">
        <v>12</v>
      </c>
      <c r="F52" s="17" t="s">
        <v>17</v>
      </c>
      <c r="G52" s="4">
        <v>153.5154</v>
      </c>
      <c r="H52" s="19">
        <v>76.760000000000005</v>
      </c>
      <c r="I52" s="31">
        <v>76.760000000000005</v>
      </c>
      <c r="J52" s="5">
        <f t="shared" si="0"/>
        <v>4.7699999999999996</v>
      </c>
      <c r="K52" s="5">
        <f t="shared" si="1"/>
        <v>76.7577</v>
      </c>
      <c r="L52" s="17" t="s">
        <v>104</v>
      </c>
      <c r="M52" s="12" t="s">
        <v>105</v>
      </c>
      <c r="N52" s="39" t="s">
        <v>105</v>
      </c>
      <c r="O52" s="43" t="str">
        <f t="shared" si="2"/>
        <v>否</v>
      </c>
    </row>
    <row r="53" spans="1:15" ht="78" customHeight="1">
      <c r="A53" s="17">
        <v>50</v>
      </c>
      <c r="B53" s="17" t="s">
        <v>106</v>
      </c>
      <c r="C53" s="17" t="s">
        <v>102</v>
      </c>
      <c r="D53" s="17">
        <v>36.979999999999997</v>
      </c>
      <c r="E53" s="17" t="s">
        <v>12</v>
      </c>
      <c r="F53" s="17" t="s">
        <v>12</v>
      </c>
      <c r="G53" s="4">
        <v>73.949100000000001</v>
      </c>
      <c r="H53" s="19">
        <v>36.97</v>
      </c>
      <c r="I53" s="31">
        <v>36.97</v>
      </c>
      <c r="J53" s="5">
        <f t="shared" si="0"/>
        <v>2.2999999999999998</v>
      </c>
      <c r="K53" s="5">
        <f t="shared" si="1"/>
        <v>36.974550000000001</v>
      </c>
      <c r="L53" s="17" t="s">
        <v>14</v>
      </c>
      <c r="M53" s="12"/>
      <c r="N53" s="37" t="s">
        <v>14</v>
      </c>
      <c r="O53" s="43" t="str">
        <f t="shared" si="2"/>
        <v>否</v>
      </c>
    </row>
    <row r="54" spans="1:15" ht="135.75" customHeight="1">
      <c r="A54" s="17">
        <v>51</v>
      </c>
      <c r="B54" s="17" t="s">
        <v>107</v>
      </c>
      <c r="C54" s="17" t="s">
        <v>102</v>
      </c>
      <c r="D54" s="17">
        <v>9.23</v>
      </c>
      <c r="E54" s="17" t="s">
        <v>12</v>
      </c>
      <c r="F54" s="17" t="s">
        <v>17</v>
      </c>
      <c r="G54" s="4">
        <v>17.886600000000001</v>
      </c>
      <c r="H54" s="19">
        <v>8.94</v>
      </c>
      <c r="I54" s="31">
        <v>8.94</v>
      </c>
      <c r="J54" s="5">
        <f t="shared" si="0"/>
        <v>0.56000000000000005</v>
      </c>
      <c r="K54" s="5">
        <f t="shared" si="1"/>
        <v>8.9433000000000007</v>
      </c>
      <c r="L54" s="17" t="s">
        <v>108</v>
      </c>
      <c r="M54" s="12" t="s">
        <v>109</v>
      </c>
      <c r="N54" s="39" t="s">
        <v>307</v>
      </c>
      <c r="O54" s="43" t="str">
        <f t="shared" si="2"/>
        <v>否</v>
      </c>
    </row>
    <row r="55" spans="1:15" ht="135.75" customHeight="1">
      <c r="A55" s="17">
        <v>52</v>
      </c>
      <c r="B55" s="17" t="s">
        <v>110</v>
      </c>
      <c r="C55" s="17" t="s">
        <v>102</v>
      </c>
      <c r="D55" s="17">
        <v>35.6</v>
      </c>
      <c r="E55" s="17" t="s">
        <v>12</v>
      </c>
      <c r="F55" s="17" t="s">
        <v>17</v>
      </c>
      <c r="G55" s="4">
        <v>70.2791</v>
      </c>
      <c r="H55" s="19">
        <v>35.14</v>
      </c>
      <c r="I55" s="31">
        <v>35.14</v>
      </c>
      <c r="J55" s="5">
        <f t="shared" si="0"/>
        <v>2.1800000000000002</v>
      </c>
      <c r="K55" s="5">
        <f t="shared" si="1"/>
        <v>35.13955</v>
      </c>
      <c r="L55" s="17" t="s">
        <v>111</v>
      </c>
      <c r="M55" s="12" t="s">
        <v>112</v>
      </c>
      <c r="N55" s="39" t="s">
        <v>308</v>
      </c>
      <c r="O55" s="43" t="str">
        <f t="shared" si="2"/>
        <v>否</v>
      </c>
    </row>
    <row r="56" spans="1:15" ht="135.75" customHeight="1">
      <c r="A56" s="17">
        <v>53</v>
      </c>
      <c r="B56" s="17" t="s">
        <v>113</v>
      </c>
      <c r="C56" s="17" t="s">
        <v>102</v>
      </c>
      <c r="D56" s="17">
        <v>12.51</v>
      </c>
      <c r="E56" s="17" t="s">
        <v>12</v>
      </c>
      <c r="F56" s="17" t="s">
        <v>17</v>
      </c>
      <c r="G56" s="4">
        <v>24.744700000000002</v>
      </c>
      <c r="H56" s="19">
        <v>12.37</v>
      </c>
      <c r="I56" s="31">
        <v>12.37</v>
      </c>
      <c r="J56" s="5">
        <f t="shared" si="0"/>
        <v>0.77</v>
      </c>
      <c r="K56" s="5">
        <f t="shared" si="1"/>
        <v>12.372350000000001</v>
      </c>
      <c r="L56" s="17" t="s">
        <v>114</v>
      </c>
      <c r="M56" s="12" t="s">
        <v>115</v>
      </c>
      <c r="N56" s="39" t="s">
        <v>309</v>
      </c>
      <c r="O56" s="43" t="str">
        <f t="shared" si="2"/>
        <v>否</v>
      </c>
    </row>
    <row r="57" spans="1:15" ht="148.5" customHeight="1">
      <c r="A57" s="17">
        <v>54</v>
      </c>
      <c r="B57" s="17" t="s">
        <v>116</v>
      </c>
      <c r="C57" s="17" t="s">
        <v>102</v>
      </c>
      <c r="D57" s="17">
        <v>45.612000000000002</v>
      </c>
      <c r="E57" s="17" t="s">
        <v>12</v>
      </c>
      <c r="F57" s="17" t="s">
        <v>17</v>
      </c>
      <c r="G57" s="4">
        <v>89.777500000000003</v>
      </c>
      <c r="H57" s="19">
        <v>44.89</v>
      </c>
      <c r="I57" s="31">
        <v>44.89</v>
      </c>
      <c r="J57" s="5">
        <f t="shared" si="0"/>
        <v>2.79</v>
      </c>
      <c r="K57" s="5">
        <f t="shared" si="1"/>
        <v>44.888750000000002</v>
      </c>
      <c r="L57" s="17" t="s">
        <v>117</v>
      </c>
      <c r="M57" s="12" t="s">
        <v>310</v>
      </c>
      <c r="N57" s="39" t="s">
        <v>310</v>
      </c>
      <c r="O57" s="43" t="str">
        <f t="shared" si="2"/>
        <v>否</v>
      </c>
    </row>
    <row r="58" spans="1:15" ht="149.25" customHeight="1">
      <c r="A58" s="17">
        <v>55</v>
      </c>
      <c r="B58" s="17" t="s">
        <v>118</v>
      </c>
      <c r="C58" s="17" t="s">
        <v>102</v>
      </c>
      <c r="D58" s="17">
        <v>8.5180000000000007</v>
      </c>
      <c r="E58" s="17" t="s">
        <v>12</v>
      </c>
      <c r="F58" s="17" t="s">
        <v>12</v>
      </c>
      <c r="G58" s="4">
        <v>17.0365</v>
      </c>
      <c r="H58" s="19">
        <v>8.51</v>
      </c>
      <c r="I58" s="31">
        <v>8.51</v>
      </c>
      <c r="J58" s="5">
        <f t="shared" si="0"/>
        <v>0.53</v>
      </c>
      <c r="K58" s="6">
        <f t="shared" si="1"/>
        <v>8.5182500000000001</v>
      </c>
      <c r="L58" s="17" t="s">
        <v>119</v>
      </c>
      <c r="M58" s="12" t="s">
        <v>120</v>
      </c>
      <c r="N58" s="16" t="s">
        <v>311</v>
      </c>
      <c r="O58" s="43" t="str">
        <f t="shared" si="2"/>
        <v>是</v>
      </c>
    </row>
    <row r="59" spans="1:15" ht="112.5" customHeight="1">
      <c r="A59" s="17">
        <v>56</v>
      </c>
      <c r="B59" s="17" t="s">
        <v>121</v>
      </c>
      <c r="C59" s="17" t="s">
        <v>102</v>
      </c>
      <c r="D59" s="17">
        <v>14</v>
      </c>
      <c r="E59" s="17" t="s">
        <v>12</v>
      </c>
      <c r="F59" s="17" t="s">
        <v>17</v>
      </c>
      <c r="G59" s="4">
        <v>27.517600000000002</v>
      </c>
      <c r="H59" s="19">
        <v>13.76</v>
      </c>
      <c r="I59" s="31">
        <v>13.76</v>
      </c>
      <c r="J59" s="5">
        <f t="shared" si="0"/>
        <v>0.86</v>
      </c>
      <c r="K59" s="5">
        <f t="shared" si="1"/>
        <v>13.758800000000001</v>
      </c>
      <c r="L59" s="17" t="s">
        <v>122</v>
      </c>
      <c r="M59" s="12" t="s">
        <v>123</v>
      </c>
      <c r="N59" s="39" t="s">
        <v>312</v>
      </c>
      <c r="O59" s="43" t="str">
        <f t="shared" si="2"/>
        <v>否</v>
      </c>
    </row>
    <row r="60" spans="1:15" ht="75" customHeight="1">
      <c r="A60" s="17">
        <v>57</v>
      </c>
      <c r="B60" s="17" t="s">
        <v>124</v>
      </c>
      <c r="C60" s="17" t="s">
        <v>102</v>
      </c>
      <c r="D60" s="17">
        <v>3.64</v>
      </c>
      <c r="E60" s="17" t="s">
        <v>12</v>
      </c>
      <c r="F60" s="17" t="s">
        <v>12</v>
      </c>
      <c r="G60" s="4">
        <v>7.282</v>
      </c>
      <c r="H60" s="19">
        <v>3.64</v>
      </c>
      <c r="I60" s="31">
        <v>3.64</v>
      </c>
      <c r="J60" s="5">
        <f t="shared" si="0"/>
        <v>0.23</v>
      </c>
      <c r="K60" s="5">
        <f t="shared" si="1"/>
        <v>3.641</v>
      </c>
      <c r="L60" s="17" t="s">
        <v>14</v>
      </c>
      <c r="M60" s="12"/>
      <c r="N60" s="37" t="s">
        <v>14</v>
      </c>
      <c r="O60" s="43" t="str">
        <f t="shared" si="2"/>
        <v>否</v>
      </c>
    </row>
    <row r="61" spans="1:15" ht="148.5" customHeight="1">
      <c r="A61" s="17">
        <v>58</v>
      </c>
      <c r="B61" s="17" t="s">
        <v>125</v>
      </c>
      <c r="C61" s="17" t="s">
        <v>102</v>
      </c>
      <c r="D61" s="17">
        <v>66.23</v>
      </c>
      <c r="E61" s="17" t="s">
        <v>12</v>
      </c>
      <c r="F61" s="17" t="s">
        <v>12</v>
      </c>
      <c r="G61" s="4">
        <v>132.4795</v>
      </c>
      <c r="H61" s="19">
        <v>66.23</v>
      </c>
      <c r="I61" s="31">
        <v>66.23</v>
      </c>
      <c r="J61" s="5">
        <f t="shared" si="0"/>
        <v>4.12</v>
      </c>
      <c r="K61" s="6">
        <f t="shared" si="1"/>
        <v>66.239750000000001</v>
      </c>
      <c r="L61" s="17" t="s">
        <v>126</v>
      </c>
      <c r="M61" s="12" t="s">
        <v>127</v>
      </c>
      <c r="N61" s="16" t="s">
        <v>358</v>
      </c>
      <c r="O61" s="43" t="str">
        <f t="shared" si="2"/>
        <v>是</v>
      </c>
    </row>
    <row r="62" spans="1:15" ht="60" customHeight="1">
      <c r="A62" s="17">
        <v>59</v>
      </c>
      <c r="B62" s="17" t="s">
        <v>128</v>
      </c>
      <c r="C62" s="17" t="s">
        <v>129</v>
      </c>
      <c r="D62" s="17">
        <v>22.35</v>
      </c>
      <c r="E62" s="17" t="s">
        <v>12</v>
      </c>
      <c r="F62" s="17" t="s">
        <v>12</v>
      </c>
      <c r="G62" s="4">
        <v>44.690199999999997</v>
      </c>
      <c r="H62" s="19">
        <v>22.35</v>
      </c>
      <c r="I62" s="31">
        <v>22.35</v>
      </c>
      <c r="J62" s="5">
        <f t="shared" si="0"/>
        <v>1.39</v>
      </c>
      <c r="K62" s="5">
        <f t="shared" si="1"/>
        <v>22.345099999999999</v>
      </c>
      <c r="L62" s="17" t="s">
        <v>14</v>
      </c>
      <c r="M62" s="12"/>
      <c r="N62" s="37" t="s">
        <v>14</v>
      </c>
      <c r="O62" s="43" t="str">
        <f t="shared" si="2"/>
        <v>否</v>
      </c>
    </row>
    <row r="63" spans="1:15" ht="105" customHeight="1">
      <c r="A63" s="17">
        <v>60</v>
      </c>
      <c r="B63" s="17" t="s">
        <v>130</v>
      </c>
      <c r="C63" s="17" t="s">
        <v>129</v>
      </c>
      <c r="D63" s="17">
        <v>50.305</v>
      </c>
      <c r="E63" s="17" t="s">
        <v>12</v>
      </c>
      <c r="F63" s="17" t="s">
        <v>17</v>
      </c>
      <c r="G63" s="4">
        <v>98.5214</v>
      </c>
      <c r="H63" s="19">
        <v>49.26</v>
      </c>
      <c r="I63" s="31">
        <v>49.26</v>
      </c>
      <c r="J63" s="5">
        <f t="shared" si="0"/>
        <v>3.06</v>
      </c>
      <c r="K63" s="5">
        <f t="shared" si="1"/>
        <v>49.2607</v>
      </c>
      <c r="L63" s="17" t="s">
        <v>131</v>
      </c>
      <c r="M63" s="12" t="s">
        <v>132</v>
      </c>
      <c r="N63" s="38" t="s">
        <v>313</v>
      </c>
      <c r="O63" s="43" t="str">
        <f t="shared" si="2"/>
        <v>否</v>
      </c>
    </row>
    <row r="64" spans="1:15" ht="168" customHeight="1">
      <c r="A64" s="17">
        <v>61</v>
      </c>
      <c r="B64" s="17" t="s">
        <v>133</v>
      </c>
      <c r="C64" s="17" t="s">
        <v>129</v>
      </c>
      <c r="D64" s="17">
        <v>21.625</v>
      </c>
      <c r="E64" s="17" t="s">
        <v>12</v>
      </c>
      <c r="F64" s="17" t="s">
        <v>12</v>
      </c>
      <c r="G64" s="4">
        <v>43.261400000000002</v>
      </c>
      <c r="H64" s="19">
        <v>21.62</v>
      </c>
      <c r="I64" s="31">
        <v>21.62</v>
      </c>
      <c r="J64" s="5">
        <f t="shared" si="0"/>
        <v>1.34</v>
      </c>
      <c r="K64" s="6">
        <f t="shared" si="1"/>
        <v>21.630700000000001</v>
      </c>
      <c r="L64" s="17" t="s">
        <v>134</v>
      </c>
      <c r="M64" s="12" t="s">
        <v>135</v>
      </c>
      <c r="N64" s="16" t="s">
        <v>359</v>
      </c>
      <c r="O64" s="43" t="str">
        <f t="shared" si="2"/>
        <v>是</v>
      </c>
    </row>
    <row r="65" spans="1:15" ht="183.75" customHeight="1">
      <c r="A65" s="17">
        <v>62</v>
      </c>
      <c r="B65" s="17" t="s">
        <v>136</v>
      </c>
      <c r="C65" s="17" t="s">
        <v>129</v>
      </c>
      <c r="D65" s="17">
        <v>33.18</v>
      </c>
      <c r="E65" s="17" t="s">
        <v>12</v>
      </c>
      <c r="F65" s="17" t="s">
        <v>12</v>
      </c>
      <c r="G65" s="4">
        <v>66.392499999999998</v>
      </c>
      <c r="H65" s="19">
        <v>33.18</v>
      </c>
      <c r="I65" s="31">
        <v>33.18</v>
      </c>
      <c r="J65" s="5">
        <f t="shared" si="0"/>
        <v>2.06</v>
      </c>
      <c r="K65" s="6">
        <f t="shared" si="1"/>
        <v>33.196249999999999</v>
      </c>
      <c r="L65" s="17" t="s">
        <v>137</v>
      </c>
      <c r="M65" s="12" t="s">
        <v>314</v>
      </c>
      <c r="N65" s="16" t="s">
        <v>360</v>
      </c>
      <c r="O65" s="43" t="str">
        <f t="shared" si="2"/>
        <v>是</v>
      </c>
    </row>
    <row r="66" spans="1:15" ht="44.25" customHeight="1">
      <c r="A66" s="17">
        <v>63</v>
      </c>
      <c r="B66" s="17" t="s">
        <v>138</v>
      </c>
      <c r="C66" s="17" t="s">
        <v>129</v>
      </c>
      <c r="D66" s="17">
        <v>9.41</v>
      </c>
      <c r="E66" s="17" t="s">
        <v>12</v>
      </c>
      <c r="F66" s="17" t="s">
        <v>12</v>
      </c>
      <c r="G66" s="4">
        <v>18.8188</v>
      </c>
      <c r="H66" s="19">
        <v>9.41</v>
      </c>
      <c r="I66" s="31">
        <v>9.41</v>
      </c>
      <c r="J66" s="5">
        <f t="shared" si="0"/>
        <v>0.59</v>
      </c>
      <c r="K66" s="5">
        <f t="shared" si="1"/>
        <v>9.4093999999999998</v>
      </c>
      <c r="L66" s="17" t="s">
        <v>14</v>
      </c>
      <c r="M66" s="12"/>
      <c r="N66" s="37" t="s">
        <v>14</v>
      </c>
      <c r="O66" s="43" t="str">
        <f t="shared" si="2"/>
        <v>否</v>
      </c>
    </row>
    <row r="67" spans="1:15" ht="44.25" customHeight="1">
      <c r="A67" s="17">
        <v>64</v>
      </c>
      <c r="B67" s="17" t="s">
        <v>139</v>
      </c>
      <c r="C67" s="17" t="s">
        <v>129</v>
      </c>
      <c r="D67" s="17">
        <v>58.29</v>
      </c>
      <c r="E67" s="17" t="s">
        <v>12</v>
      </c>
      <c r="F67" s="17" t="s">
        <v>12</v>
      </c>
      <c r="G67" s="4">
        <v>116.5812</v>
      </c>
      <c r="H67" s="19">
        <v>58.29</v>
      </c>
      <c r="I67" s="31">
        <v>58.29</v>
      </c>
      <c r="J67" s="5">
        <f t="shared" si="0"/>
        <v>3.62</v>
      </c>
      <c r="K67" s="5">
        <f t="shared" si="1"/>
        <v>58.290599999999998</v>
      </c>
      <c r="L67" s="17" t="s">
        <v>14</v>
      </c>
      <c r="M67" s="12"/>
      <c r="N67" s="37" t="s">
        <v>14</v>
      </c>
      <c r="O67" s="43" t="str">
        <f t="shared" si="2"/>
        <v>否</v>
      </c>
    </row>
    <row r="68" spans="1:15" ht="120" customHeight="1">
      <c r="A68" s="17">
        <v>65</v>
      </c>
      <c r="B68" s="17" t="s">
        <v>140</v>
      </c>
      <c r="C68" s="17" t="s">
        <v>129</v>
      </c>
      <c r="D68" s="17">
        <v>23.51</v>
      </c>
      <c r="E68" s="17" t="s">
        <v>12</v>
      </c>
      <c r="F68" s="17" t="s">
        <v>17</v>
      </c>
      <c r="G68" s="4">
        <v>46.078099999999999</v>
      </c>
      <c r="H68" s="19">
        <v>23.04</v>
      </c>
      <c r="I68" s="31">
        <v>23.04</v>
      </c>
      <c r="J68" s="5">
        <f t="shared" ref="J68:J120" si="3">ROUND(312*G68/$G$121,2)</f>
        <v>1.43</v>
      </c>
      <c r="K68" s="5">
        <f t="shared" ref="K68:K121" si="4">G68*0.5</f>
        <v>23.03905</v>
      </c>
      <c r="L68" s="17" t="s">
        <v>315</v>
      </c>
      <c r="M68" s="12" t="s">
        <v>141</v>
      </c>
      <c r="N68" s="38" t="s">
        <v>316</v>
      </c>
      <c r="O68" s="43" t="str">
        <f t="shared" si="2"/>
        <v>否</v>
      </c>
    </row>
    <row r="69" spans="1:15" ht="109.5" customHeight="1">
      <c r="A69" s="17">
        <v>66</v>
      </c>
      <c r="B69" s="17" t="s">
        <v>142</v>
      </c>
      <c r="C69" s="17" t="s">
        <v>129</v>
      </c>
      <c r="D69" s="17">
        <v>17.98</v>
      </c>
      <c r="E69" s="17" t="s">
        <v>12</v>
      </c>
      <c r="F69" s="17" t="s">
        <v>17</v>
      </c>
      <c r="G69" s="4">
        <v>35.302999999999997</v>
      </c>
      <c r="H69" s="19">
        <v>17.649999999999999</v>
      </c>
      <c r="I69" s="31">
        <v>17.649999999999999</v>
      </c>
      <c r="J69" s="5">
        <f t="shared" si="3"/>
        <v>1.1000000000000001</v>
      </c>
      <c r="K69" s="5">
        <f t="shared" si="4"/>
        <v>17.651499999999999</v>
      </c>
      <c r="L69" s="17" t="s">
        <v>143</v>
      </c>
      <c r="M69" s="12" t="s">
        <v>144</v>
      </c>
      <c r="N69" s="39" t="s">
        <v>144</v>
      </c>
      <c r="O69" s="43" t="str">
        <f t="shared" ref="O69:O120" si="5">IF(H69&lt;&gt;ROUND(K69,2),"是","否")</f>
        <v>否</v>
      </c>
    </row>
    <row r="70" spans="1:15" ht="97.5" customHeight="1">
      <c r="A70" s="17">
        <v>67</v>
      </c>
      <c r="B70" s="17" t="s">
        <v>145</v>
      </c>
      <c r="C70" s="17" t="s">
        <v>129</v>
      </c>
      <c r="D70" s="17">
        <v>63.26</v>
      </c>
      <c r="E70" s="17" t="s">
        <v>12</v>
      </c>
      <c r="F70" s="17" t="s">
        <v>17</v>
      </c>
      <c r="G70" s="4">
        <v>125.5408</v>
      </c>
      <c r="H70" s="19">
        <v>62.77</v>
      </c>
      <c r="I70" s="31">
        <v>62.77</v>
      </c>
      <c r="J70" s="5">
        <f t="shared" si="3"/>
        <v>3.9</v>
      </c>
      <c r="K70" s="5">
        <f t="shared" si="4"/>
        <v>62.770400000000002</v>
      </c>
      <c r="L70" s="17" t="s">
        <v>146</v>
      </c>
      <c r="M70" s="12" t="s">
        <v>147</v>
      </c>
      <c r="N70" s="39" t="s">
        <v>317</v>
      </c>
      <c r="O70" s="43" t="str">
        <f t="shared" si="5"/>
        <v>否</v>
      </c>
    </row>
    <row r="71" spans="1:15" ht="183" customHeight="1">
      <c r="A71" s="17">
        <v>68</v>
      </c>
      <c r="B71" s="17" t="s">
        <v>148</v>
      </c>
      <c r="C71" s="17" t="s">
        <v>129</v>
      </c>
      <c r="D71" s="17">
        <v>28.6</v>
      </c>
      <c r="E71" s="17" t="s">
        <v>12</v>
      </c>
      <c r="F71" s="17" t="s">
        <v>17</v>
      </c>
      <c r="G71" s="4">
        <v>47.591799999999999</v>
      </c>
      <c r="H71" s="19">
        <v>23.8</v>
      </c>
      <c r="I71" s="31">
        <v>23.8</v>
      </c>
      <c r="J71" s="5">
        <f t="shared" si="3"/>
        <v>1.48</v>
      </c>
      <c r="K71" s="5">
        <f t="shared" si="4"/>
        <v>23.7959</v>
      </c>
      <c r="L71" s="17" t="s">
        <v>149</v>
      </c>
      <c r="M71" s="12" t="s">
        <v>150</v>
      </c>
      <c r="N71" s="38" t="s">
        <v>318</v>
      </c>
      <c r="O71" s="43" t="str">
        <f t="shared" si="5"/>
        <v>否</v>
      </c>
    </row>
    <row r="72" spans="1:15" ht="112.5" customHeight="1">
      <c r="A72" s="17">
        <v>69</v>
      </c>
      <c r="B72" s="17" t="s">
        <v>151</v>
      </c>
      <c r="C72" s="17" t="s">
        <v>129</v>
      </c>
      <c r="D72" s="17">
        <v>38.75</v>
      </c>
      <c r="E72" s="17" t="s">
        <v>12</v>
      </c>
      <c r="F72" s="17" t="s">
        <v>17</v>
      </c>
      <c r="G72" s="4">
        <v>74.882800000000003</v>
      </c>
      <c r="H72" s="19">
        <v>37.44</v>
      </c>
      <c r="I72" s="31">
        <v>37.44</v>
      </c>
      <c r="J72" s="5">
        <f t="shared" si="3"/>
        <v>2.33</v>
      </c>
      <c r="K72" s="5">
        <f t="shared" si="4"/>
        <v>37.441400000000002</v>
      </c>
      <c r="L72" s="17" t="s">
        <v>152</v>
      </c>
      <c r="M72" s="12" t="s">
        <v>319</v>
      </c>
      <c r="N72" s="38" t="s">
        <v>320</v>
      </c>
      <c r="O72" s="43" t="str">
        <f t="shared" si="5"/>
        <v>否</v>
      </c>
    </row>
    <row r="73" spans="1:15" ht="112.5" customHeight="1">
      <c r="A73" s="17">
        <v>70</v>
      </c>
      <c r="B73" s="17" t="s">
        <v>153</v>
      </c>
      <c r="C73" s="17" t="s">
        <v>129</v>
      </c>
      <c r="D73" s="17">
        <v>119.495</v>
      </c>
      <c r="E73" s="17" t="s">
        <v>12</v>
      </c>
      <c r="F73" s="17" t="s">
        <v>17</v>
      </c>
      <c r="G73" s="4">
        <v>233.672</v>
      </c>
      <c r="H73" s="19">
        <v>116.84</v>
      </c>
      <c r="I73" s="31">
        <v>116.84</v>
      </c>
      <c r="J73" s="5">
        <f t="shared" si="3"/>
        <v>7.26</v>
      </c>
      <c r="K73" s="5">
        <f t="shared" si="4"/>
        <v>116.836</v>
      </c>
      <c r="L73" s="17" t="s">
        <v>154</v>
      </c>
      <c r="M73" s="12" t="s">
        <v>155</v>
      </c>
      <c r="N73" s="38" t="s">
        <v>321</v>
      </c>
      <c r="O73" s="43" t="str">
        <f t="shared" si="5"/>
        <v>否</v>
      </c>
    </row>
    <row r="74" spans="1:15" ht="160.5" customHeight="1">
      <c r="A74" s="17">
        <v>71</v>
      </c>
      <c r="B74" s="17" t="s">
        <v>156</v>
      </c>
      <c r="C74" s="17" t="s">
        <v>129</v>
      </c>
      <c r="D74" s="17">
        <v>202.39500000000001</v>
      </c>
      <c r="E74" s="17" t="s">
        <v>12</v>
      </c>
      <c r="F74" s="17" t="s">
        <v>12</v>
      </c>
      <c r="G74" s="4">
        <v>404.79169999999999</v>
      </c>
      <c r="H74" s="19">
        <v>200</v>
      </c>
      <c r="I74" s="31">
        <v>200</v>
      </c>
      <c r="J74" s="5">
        <f t="shared" si="3"/>
        <v>12.58</v>
      </c>
      <c r="K74" s="6">
        <f t="shared" si="4"/>
        <v>202.39585</v>
      </c>
      <c r="L74" s="17" t="s">
        <v>90</v>
      </c>
      <c r="M74" s="12" t="s">
        <v>157</v>
      </c>
      <c r="N74" s="16" t="s">
        <v>322</v>
      </c>
      <c r="O74" s="43" t="str">
        <f t="shared" si="5"/>
        <v>是</v>
      </c>
    </row>
    <row r="75" spans="1:15" ht="160.5" customHeight="1">
      <c r="A75" s="17">
        <v>72</v>
      </c>
      <c r="B75" s="17" t="s">
        <v>158</v>
      </c>
      <c r="C75" s="17" t="s">
        <v>129</v>
      </c>
      <c r="D75" s="17">
        <v>209.70500000000001</v>
      </c>
      <c r="E75" s="17" t="s">
        <v>12</v>
      </c>
      <c r="F75" s="17" t="s">
        <v>17</v>
      </c>
      <c r="G75" s="4">
        <v>410.73480000000001</v>
      </c>
      <c r="H75" s="19">
        <v>200</v>
      </c>
      <c r="I75" s="31">
        <v>200</v>
      </c>
      <c r="J75" s="5">
        <f t="shared" si="3"/>
        <v>12.77</v>
      </c>
      <c r="K75" s="6">
        <f t="shared" si="4"/>
        <v>205.3674</v>
      </c>
      <c r="L75" s="17" t="s">
        <v>159</v>
      </c>
      <c r="M75" s="12" t="s">
        <v>160</v>
      </c>
      <c r="N75" s="16" t="s">
        <v>323</v>
      </c>
      <c r="O75" s="43" t="str">
        <f t="shared" si="5"/>
        <v>是</v>
      </c>
    </row>
    <row r="76" spans="1:15" ht="112.5" customHeight="1">
      <c r="A76" s="17">
        <v>73</v>
      </c>
      <c r="B76" s="17" t="s">
        <v>161</v>
      </c>
      <c r="C76" s="17" t="s">
        <v>129</v>
      </c>
      <c r="D76" s="17">
        <v>37.82</v>
      </c>
      <c r="E76" s="17" t="s">
        <v>12</v>
      </c>
      <c r="F76" s="17" t="s">
        <v>17</v>
      </c>
      <c r="G76" s="4">
        <v>75.415700000000001</v>
      </c>
      <c r="H76" s="19">
        <v>37.71</v>
      </c>
      <c r="I76" s="31">
        <v>37.71</v>
      </c>
      <c r="J76" s="5">
        <f t="shared" si="3"/>
        <v>2.34</v>
      </c>
      <c r="K76" s="5">
        <f t="shared" si="4"/>
        <v>37.707850000000001</v>
      </c>
      <c r="L76" s="17" t="s">
        <v>162</v>
      </c>
      <c r="M76" s="12" t="s">
        <v>163</v>
      </c>
      <c r="N76" s="38" t="s">
        <v>324</v>
      </c>
      <c r="O76" s="43" t="str">
        <f t="shared" si="5"/>
        <v>否</v>
      </c>
    </row>
    <row r="77" spans="1:15" ht="112.5" customHeight="1">
      <c r="A77" s="17">
        <v>74</v>
      </c>
      <c r="B77" s="17" t="s">
        <v>164</v>
      </c>
      <c r="C77" s="17" t="s">
        <v>129</v>
      </c>
      <c r="D77" s="17">
        <v>54.645000000000003</v>
      </c>
      <c r="E77" s="17" t="s">
        <v>12</v>
      </c>
      <c r="F77" s="17" t="s">
        <v>17</v>
      </c>
      <c r="G77" s="4">
        <v>103.0316</v>
      </c>
      <c r="H77" s="19">
        <v>51.52</v>
      </c>
      <c r="I77" s="31">
        <v>51.52</v>
      </c>
      <c r="J77" s="5">
        <f t="shared" si="3"/>
        <v>3.2</v>
      </c>
      <c r="K77" s="5">
        <f t="shared" si="4"/>
        <v>51.515799999999999</v>
      </c>
      <c r="L77" s="17" t="s">
        <v>165</v>
      </c>
      <c r="M77" s="12" t="s">
        <v>325</v>
      </c>
      <c r="N77" s="38" t="s">
        <v>326</v>
      </c>
      <c r="O77" s="43" t="str">
        <f t="shared" si="5"/>
        <v>否</v>
      </c>
    </row>
    <row r="78" spans="1:15" ht="169.5" customHeight="1">
      <c r="A78" s="17">
        <v>75</v>
      </c>
      <c r="B78" s="17" t="s">
        <v>166</v>
      </c>
      <c r="C78" s="17" t="s">
        <v>129</v>
      </c>
      <c r="D78" s="17">
        <v>79.015000000000001</v>
      </c>
      <c r="E78" s="17" t="s">
        <v>12</v>
      </c>
      <c r="F78" s="17" t="s">
        <v>12</v>
      </c>
      <c r="G78" s="18">
        <v>158.03540000000001</v>
      </c>
      <c r="H78" s="27">
        <v>79.010000000000005</v>
      </c>
      <c r="I78" s="31">
        <v>79.010000000000005</v>
      </c>
      <c r="J78" s="5">
        <f t="shared" si="3"/>
        <v>4.91</v>
      </c>
      <c r="K78" s="6">
        <f t="shared" si="4"/>
        <v>79.017700000000005</v>
      </c>
      <c r="L78" s="17" t="s">
        <v>167</v>
      </c>
      <c r="M78" s="12" t="s">
        <v>327</v>
      </c>
      <c r="N78" s="16" t="s">
        <v>361</v>
      </c>
      <c r="O78" s="43" t="str">
        <f t="shared" si="5"/>
        <v>是</v>
      </c>
    </row>
    <row r="79" spans="1:15" ht="126" customHeight="1">
      <c r="A79" s="17">
        <v>76</v>
      </c>
      <c r="B79" s="17" t="s">
        <v>168</v>
      </c>
      <c r="C79" s="17" t="s">
        <v>169</v>
      </c>
      <c r="D79" s="17">
        <v>97.8</v>
      </c>
      <c r="E79" s="17" t="s">
        <v>12</v>
      </c>
      <c r="F79" s="17" t="s">
        <v>17</v>
      </c>
      <c r="G79" s="4">
        <v>192.53579999999999</v>
      </c>
      <c r="H79" s="19">
        <v>96.27</v>
      </c>
      <c r="I79" s="31">
        <v>96.27</v>
      </c>
      <c r="J79" s="5">
        <f t="shared" si="3"/>
        <v>5.99</v>
      </c>
      <c r="K79" s="5">
        <f t="shared" si="4"/>
        <v>96.267899999999997</v>
      </c>
      <c r="L79" s="17" t="s">
        <v>170</v>
      </c>
      <c r="M79" s="12" t="s">
        <v>171</v>
      </c>
      <c r="N79" s="38" t="s">
        <v>328</v>
      </c>
      <c r="O79" s="43" t="str">
        <f t="shared" si="5"/>
        <v>否</v>
      </c>
    </row>
    <row r="80" spans="1:15" ht="105.75" customHeight="1">
      <c r="A80" s="17">
        <v>77</v>
      </c>
      <c r="B80" s="17" t="s">
        <v>172</v>
      </c>
      <c r="C80" s="17" t="s">
        <v>169</v>
      </c>
      <c r="D80" s="17">
        <v>49.1</v>
      </c>
      <c r="E80" s="17" t="s">
        <v>12</v>
      </c>
      <c r="F80" s="17" t="s">
        <v>17</v>
      </c>
      <c r="G80" s="4">
        <v>65.722700000000003</v>
      </c>
      <c r="H80" s="19">
        <v>32.86</v>
      </c>
      <c r="I80" s="31">
        <v>32.86</v>
      </c>
      <c r="J80" s="5">
        <f t="shared" si="3"/>
        <v>2.04</v>
      </c>
      <c r="K80" s="5">
        <f t="shared" si="4"/>
        <v>32.861350000000002</v>
      </c>
      <c r="L80" s="17" t="s">
        <v>173</v>
      </c>
      <c r="M80" s="12" t="s">
        <v>174</v>
      </c>
      <c r="N80" s="38" t="s">
        <v>329</v>
      </c>
      <c r="O80" s="43" t="str">
        <f t="shared" si="5"/>
        <v>否</v>
      </c>
    </row>
    <row r="81" spans="1:15" ht="174.75" customHeight="1">
      <c r="A81" s="17">
        <v>78</v>
      </c>
      <c r="B81" s="17" t="s">
        <v>175</v>
      </c>
      <c r="C81" s="17" t="s">
        <v>169</v>
      </c>
      <c r="D81" s="17">
        <v>4.84</v>
      </c>
      <c r="E81" s="17" t="s">
        <v>12</v>
      </c>
      <c r="F81" s="17" t="s">
        <v>12</v>
      </c>
      <c r="G81" s="4">
        <v>9.6989999999999998</v>
      </c>
      <c r="H81" s="19">
        <v>4.84</v>
      </c>
      <c r="I81" s="31">
        <v>4.84</v>
      </c>
      <c r="J81" s="5">
        <f t="shared" si="3"/>
        <v>0.3</v>
      </c>
      <c r="K81" s="6">
        <f t="shared" si="4"/>
        <v>4.8494999999999999</v>
      </c>
      <c r="L81" s="17" t="s">
        <v>176</v>
      </c>
      <c r="M81" s="12" t="s">
        <v>330</v>
      </c>
      <c r="N81" s="16" t="s">
        <v>362</v>
      </c>
      <c r="O81" s="43" t="str">
        <f t="shared" si="5"/>
        <v>是</v>
      </c>
    </row>
    <row r="82" spans="1:15" ht="105" customHeight="1">
      <c r="A82" s="17">
        <v>79</v>
      </c>
      <c r="B82" s="17" t="s">
        <v>177</v>
      </c>
      <c r="C82" s="17" t="s">
        <v>169</v>
      </c>
      <c r="D82" s="17">
        <v>9.35</v>
      </c>
      <c r="E82" s="17" t="s">
        <v>12</v>
      </c>
      <c r="F82" s="17" t="s">
        <v>12</v>
      </c>
      <c r="G82" s="4">
        <v>18.7</v>
      </c>
      <c r="H82" s="19">
        <v>9.35</v>
      </c>
      <c r="I82" s="28">
        <v>9.35</v>
      </c>
      <c r="J82" s="5">
        <f t="shared" si="3"/>
        <v>0.57999999999999996</v>
      </c>
      <c r="K82" s="5">
        <f t="shared" si="4"/>
        <v>9.35</v>
      </c>
      <c r="L82" s="17" t="s">
        <v>14</v>
      </c>
      <c r="M82" s="12"/>
      <c r="N82" s="37" t="s">
        <v>265</v>
      </c>
      <c r="O82" s="43" t="str">
        <f t="shared" si="5"/>
        <v>否</v>
      </c>
    </row>
    <row r="83" spans="1:15" ht="231.75" customHeight="1">
      <c r="A83" s="17">
        <v>80</v>
      </c>
      <c r="B83" s="17" t="s">
        <v>178</v>
      </c>
      <c r="C83" s="17" t="s">
        <v>169</v>
      </c>
      <c r="D83" s="17">
        <v>2.57</v>
      </c>
      <c r="E83" s="17" t="s">
        <v>12</v>
      </c>
      <c r="F83" s="17" t="s">
        <v>12</v>
      </c>
      <c r="G83" s="4">
        <v>5.42</v>
      </c>
      <c r="H83" s="19">
        <v>2.57</v>
      </c>
      <c r="I83" s="31">
        <v>2.57</v>
      </c>
      <c r="J83" s="5">
        <f t="shared" si="3"/>
        <v>0.17</v>
      </c>
      <c r="K83" s="6">
        <f t="shared" si="4"/>
        <v>2.71</v>
      </c>
      <c r="L83" s="20" t="s">
        <v>179</v>
      </c>
      <c r="M83" s="12" t="s">
        <v>180</v>
      </c>
      <c r="N83" s="16" t="s">
        <v>363</v>
      </c>
      <c r="O83" s="43" t="str">
        <f t="shared" si="5"/>
        <v>是</v>
      </c>
    </row>
    <row r="84" spans="1:15" ht="185.25" customHeight="1">
      <c r="A84" s="17">
        <v>81</v>
      </c>
      <c r="B84" s="17" t="s">
        <v>181</v>
      </c>
      <c r="C84" s="17" t="s">
        <v>169</v>
      </c>
      <c r="D84" s="17">
        <v>3.62</v>
      </c>
      <c r="E84" s="17" t="s">
        <v>12</v>
      </c>
      <c r="F84" s="17" t="s">
        <v>12</v>
      </c>
      <c r="G84" s="4">
        <v>8.36</v>
      </c>
      <c r="H84" s="19">
        <v>3.62</v>
      </c>
      <c r="I84" s="31">
        <v>3.62</v>
      </c>
      <c r="J84" s="5">
        <f t="shared" si="3"/>
        <v>0.26</v>
      </c>
      <c r="K84" s="6">
        <f t="shared" si="4"/>
        <v>4.18</v>
      </c>
      <c r="L84" s="15" t="s">
        <v>182</v>
      </c>
      <c r="M84" s="12" t="s">
        <v>183</v>
      </c>
      <c r="N84" s="12" t="s">
        <v>364</v>
      </c>
      <c r="O84" s="43" t="str">
        <f t="shared" si="5"/>
        <v>是</v>
      </c>
    </row>
    <row r="85" spans="1:15" ht="124.5" customHeight="1">
      <c r="A85" s="17">
        <v>82</v>
      </c>
      <c r="B85" s="17" t="s">
        <v>184</v>
      </c>
      <c r="C85" s="17" t="s">
        <v>169</v>
      </c>
      <c r="D85" s="17">
        <v>20.309999999999999</v>
      </c>
      <c r="E85" s="17" t="s">
        <v>12</v>
      </c>
      <c r="F85" s="17" t="s">
        <v>17</v>
      </c>
      <c r="G85" s="4">
        <v>40.578899999999997</v>
      </c>
      <c r="H85" s="19">
        <v>20.29</v>
      </c>
      <c r="I85" s="31">
        <v>20.29</v>
      </c>
      <c r="J85" s="5">
        <f t="shared" si="3"/>
        <v>1.26</v>
      </c>
      <c r="K85" s="5">
        <f t="shared" si="4"/>
        <v>20.289449999999999</v>
      </c>
      <c r="L85" s="20" t="s">
        <v>185</v>
      </c>
      <c r="M85" s="12" t="s">
        <v>186</v>
      </c>
      <c r="N85" s="39" t="s">
        <v>186</v>
      </c>
      <c r="O85" s="43" t="str">
        <f t="shared" si="5"/>
        <v>否</v>
      </c>
    </row>
    <row r="86" spans="1:15" ht="124.5" customHeight="1">
      <c r="A86" s="17">
        <v>83</v>
      </c>
      <c r="B86" s="17" t="s">
        <v>187</v>
      </c>
      <c r="C86" s="17" t="s">
        <v>169</v>
      </c>
      <c r="D86" s="17">
        <v>2.3344999999999998</v>
      </c>
      <c r="E86" s="17" t="s">
        <v>12</v>
      </c>
      <c r="F86" s="17" t="s">
        <v>12</v>
      </c>
      <c r="G86" s="4">
        <v>4.6689999999999996</v>
      </c>
      <c r="H86" s="19">
        <v>2.33</v>
      </c>
      <c r="I86" s="31">
        <v>2.33</v>
      </c>
      <c r="J86" s="5">
        <f t="shared" si="3"/>
        <v>0.15</v>
      </c>
      <c r="K86" s="5">
        <f t="shared" si="4"/>
        <v>2.3344999999999998</v>
      </c>
      <c r="L86" s="17" t="s">
        <v>14</v>
      </c>
      <c r="M86" s="12"/>
      <c r="N86" s="37" t="s">
        <v>14</v>
      </c>
      <c r="O86" s="43" t="str">
        <f t="shared" si="5"/>
        <v>否</v>
      </c>
    </row>
    <row r="87" spans="1:15" ht="124.5" customHeight="1">
      <c r="A87" s="17">
        <v>84</v>
      </c>
      <c r="B87" s="17" t="s">
        <v>188</v>
      </c>
      <c r="C87" s="17" t="s">
        <v>169</v>
      </c>
      <c r="D87" s="17">
        <v>3.29</v>
      </c>
      <c r="E87" s="17" t="s">
        <v>12</v>
      </c>
      <c r="F87" s="17" t="s">
        <v>12</v>
      </c>
      <c r="G87" s="4">
        <v>6.5685000000000002</v>
      </c>
      <c r="H87" s="19">
        <v>3.28</v>
      </c>
      <c r="I87" s="31">
        <v>3.28</v>
      </c>
      <c r="J87" s="5">
        <f t="shared" si="3"/>
        <v>0.2</v>
      </c>
      <c r="K87" s="5">
        <f t="shared" si="4"/>
        <v>3.2842500000000001</v>
      </c>
      <c r="L87" s="17" t="s">
        <v>14</v>
      </c>
      <c r="M87" s="12"/>
      <c r="N87" s="37" t="s">
        <v>14</v>
      </c>
      <c r="O87" s="43" t="str">
        <f t="shared" si="5"/>
        <v>否</v>
      </c>
    </row>
    <row r="88" spans="1:15" ht="124.5" customHeight="1">
      <c r="A88" s="17">
        <v>85</v>
      </c>
      <c r="B88" s="17" t="s">
        <v>189</v>
      </c>
      <c r="C88" s="17" t="s">
        <v>169</v>
      </c>
      <c r="D88" s="17">
        <v>7.4747500000000002</v>
      </c>
      <c r="E88" s="17" t="s">
        <v>12</v>
      </c>
      <c r="F88" s="17" t="s">
        <v>12</v>
      </c>
      <c r="G88" s="4">
        <v>14.9495</v>
      </c>
      <c r="H88" s="19">
        <v>7.47</v>
      </c>
      <c r="I88" s="31">
        <v>7.47</v>
      </c>
      <c r="J88" s="5">
        <f t="shared" si="3"/>
        <v>0.46</v>
      </c>
      <c r="K88" s="5">
        <f t="shared" si="4"/>
        <v>7.4747500000000002</v>
      </c>
      <c r="L88" s="17" t="s">
        <v>14</v>
      </c>
      <c r="M88" s="12"/>
      <c r="N88" s="37" t="s">
        <v>14</v>
      </c>
      <c r="O88" s="43" t="str">
        <f t="shared" si="5"/>
        <v>否</v>
      </c>
    </row>
    <row r="89" spans="1:15" ht="124.5" customHeight="1">
      <c r="A89" s="17">
        <v>86</v>
      </c>
      <c r="B89" s="17" t="s">
        <v>190</v>
      </c>
      <c r="C89" s="17" t="s">
        <v>169</v>
      </c>
      <c r="D89" s="17">
        <v>2.92</v>
      </c>
      <c r="E89" s="17" t="s">
        <v>12</v>
      </c>
      <c r="F89" s="17" t="s">
        <v>12</v>
      </c>
      <c r="G89" s="4">
        <v>5.8333000000000004</v>
      </c>
      <c r="H89" s="19">
        <v>2.92</v>
      </c>
      <c r="I89" s="31">
        <v>2.92</v>
      </c>
      <c r="J89" s="5">
        <f t="shared" si="3"/>
        <v>0.18</v>
      </c>
      <c r="K89" s="5">
        <f t="shared" si="4"/>
        <v>2.9166500000000002</v>
      </c>
      <c r="L89" s="17" t="s">
        <v>14</v>
      </c>
      <c r="M89" s="12"/>
      <c r="N89" s="37" t="s">
        <v>14</v>
      </c>
      <c r="O89" s="43" t="str">
        <f t="shared" si="5"/>
        <v>否</v>
      </c>
    </row>
    <row r="90" spans="1:15" ht="124.5" customHeight="1">
      <c r="A90" s="17">
        <v>87</v>
      </c>
      <c r="B90" s="17" t="s">
        <v>191</v>
      </c>
      <c r="C90" s="17" t="s">
        <v>169</v>
      </c>
      <c r="D90" s="17">
        <v>7.79</v>
      </c>
      <c r="E90" s="17" t="s">
        <v>12</v>
      </c>
      <c r="F90" s="17" t="s">
        <v>12</v>
      </c>
      <c r="G90" s="4">
        <v>15.5732</v>
      </c>
      <c r="H90" s="19">
        <v>7.79</v>
      </c>
      <c r="I90" s="31">
        <v>7.79</v>
      </c>
      <c r="J90" s="5">
        <f t="shared" si="3"/>
        <v>0.48</v>
      </c>
      <c r="K90" s="5">
        <f t="shared" si="4"/>
        <v>7.7866</v>
      </c>
      <c r="L90" s="17" t="s">
        <v>14</v>
      </c>
      <c r="M90" s="12"/>
      <c r="N90" s="37" t="s">
        <v>14</v>
      </c>
      <c r="O90" s="43" t="str">
        <f t="shared" si="5"/>
        <v>否</v>
      </c>
    </row>
    <row r="91" spans="1:15" ht="91.5" customHeight="1">
      <c r="A91" s="17">
        <v>88</v>
      </c>
      <c r="B91" s="17" t="s">
        <v>192</v>
      </c>
      <c r="C91" s="17" t="s">
        <v>169</v>
      </c>
      <c r="D91" s="17">
        <v>73.569999999999993</v>
      </c>
      <c r="E91" s="17" t="s">
        <v>12</v>
      </c>
      <c r="F91" s="17" t="s">
        <v>17</v>
      </c>
      <c r="G91" s="4">
        <v>132.5932</v>
      </c>
      <c r="H91" s="19">
        <v>66.3</v>
      </c>
      <c r="I91" s="31">
        <v>66.3</v>
      </c>
      <c r="J91" s="5">
        <f t="shared" si="3"/>
        <v>4.12</v>
      </c>
      <c r="K91" s="5">
        <f t="shared" si="4"/>
        <v>66.296599999999998</v>
      </c>
      <c r="L91" s="15" t="s">
        <v>193</v>
      </c>
      <c r="M91" s="12" t="s">
        <v>96</v>
      </c>
      <c r="N91" s="39" t="s">
        <v>302</v>
      </c>
      <c r="O91" s="43" t="str">
        <f t="shared" si="5"/>
        <v>否</v>
      </c>
    </row>
    <row r="92" spans="1:15" ht="76.5" customHeight="1">
      <c r="A92" s="17">
        <v>89</v>
      </c>
      <c r="B92" s="17" t="s">
        <v>194</v>
      </c>
      <c r="C92" s="17" t="s">
        <v>169</v>
      </c>
      <c r="D92" s="17">
        <v>58.58</v>
      </c>
      <c r="E92" s="17" t="s">
        <v>12</v>
      </c>
      <c r="F92" s="17" t="s">
        <v>12</v>
      </c>
      <c r="G92" s="4">
        <v>117.16</v>
      </c>
      <c r="H92" s="19">
        <v>58.58</v>
      </c>
      <c r="I92" s="28">
        <v>58.58</v>
      </c>
      <c r="J92" s="5">
        <f t="shared" si="3"/>
        <v>3.64</v>
      </c>
      <c r="K92" s="5">
        <f t="shared" si="4"/>
        <v>58.58</v>
      </c>
      <c r="L92" s="17" t="s">
        <v>14</v>
      </c>
      <c r="M92" s="12"/>
      <c r="N92" s="37" t="s">
        <v>14</v>
      </c>
      <c r="O92" s="43" t="str">
        <f t="shared" si="5"/>
        <v>否</v>
      </c>
    </row>
    <row r="93" spans="1:15" ht="76.5" customHeight="1">
      <c r="A93" s="17">
        <v>90</v>
      </c>
      <c r="B93" s="17" t="s">
        <v>195</v>
      </c>
      <c r="C93" s="17" t="s">
        <v>169</v>
      </c>
      <c r="D93" s="17">
        <v>1.1499999999999999</v>
      </c>
      <c r="E93" s="17" t="s">
        <v>12</v>
      </c>
      <c r="F93" s="17" t="s">
        <v>12</v>
      </c>
      <c r="G93" s="4">
        <v>2.29</v>
      </c>
      <c r="H93" s="19">
        <v>1.1499999999999999</v>
      </c>
      <c r="I93" s="31">
        <v>1.1499999999999999</v>
      </c>
      <c r="J93" s="5">
        <f t="shared" si="3"/>
        <v>7.0000000000000007E-2</v>
      </c>
      <c r="K93" s="5">
        <f t="shared" si="4"/>
        <v>1.145</v>
      </c>
      <c r="L93" s="17" t="s">
        <v>14</v>
      </c>
      <c r="M93" s="12"/>
      <c r="N93" s="37" t="s">
        <v>14</v>
      </c>
      <c r="O93" s="43" t="str">
        <f t="shared" si="5"/>
        <v>否</v>
      </c>
    </row>
    <row r="94" spans="1:15" ht="93" customHeight="1">
      <c r="A94" s="17">
        <v>91</v>
      </c>
      <c r="B94" s="17" t="s">
        <v>196</v>
      </c>
      <c r="C94" s="17" t="s">
        <v>169</v>
      </c>
      <c r="D94" s="17">
        <v>42.5</v>
      </c>
      <c r="E94" s="17" t="s">
        <v>12</v>
      </c>
      <c r="F94" s="17" t="s">
        <v>17</v>
      </c>
      <c r="G94" s="4">
        <v>83.258099999999999</v>
      </c>
      <c r="H94" s="19">
        <v>41.63</v>
      </c>
      <c r="I94" s="31">
        <v>41.63</v>
      </c>
      <c r="J94" s="5">
        <f t="shared" si="3"/>
        <v>2.59</v>
      </c>
      <c r="K94" s="5">
        <f t="shared" si="4"/>
        <v>41.629049999999999</v>
      </c>
      <c r="L94" s="15" t="s">
        <v>193</v>
      </c>
      <c r="M94" s="12" t="s">
        <v>96</v>
      </c>
      <c r="N94" s="39" t="s">
        <v>96</v>
      </c>
      <c r="O94" s="43" t="str">
        <f t="shared" si="5"/>
        <v>否</v>
      </c>
    </row>
    <row r="95" spans="1:15" ht="133.5" customHeight="1">
      <c r="A95" s="17">
        <v>92</v>
      </c>
      <c r="B95" s="17" t="s">
        <v>197</v>
      </c>
      <c r="C95" s="17" t="s">
        <v>169</v>
      </c>
      <c r="D95" s="17">
        <v>15.36</v>
      </c>
      <c r="E95" s="17" t="s">
        <v>12</v>
      </c>
      <c r="F95" s="17" t="s">
        <v>17</v>
      </c>
      <c r="G95" s="4">
        <v>30.0198</v>
      </c>
      <c r="H95" s="19">
        <v>15.01</v>
      </c>
      <c r="I95" s="31">
        <v>15.01</v>
      </c>
      <c r="J95" s="5">
        <f t="shared" si="3"/>
        <v>0.93</v>
      </c>
      <c r="K95" s="5">
        <f t="shared" si="4"/>
        <v>15.0099</v>
      </c>
      <c r="L95" s="17" t="s">
        <v>198</v>
      </c>
      <c r="M95" s="12" t="s">
        <v>199</v>
      </c>
      <c r="N95" s="39" t="s">
        <v>331</v>
      </c>
      <c r="O95" s="43" t="str">
        <f t="shared" si="5"/>
        <v>否</v>
      </c>
    </row>
    <row r="96" spans="1:15" ht="46.5" customHeight="1">
      <c r="A96" s="17">
        <v>93</v>
      </c>
      <c r="B96" s="17" t="s">
        <v>200</v>
      </c>
      <c r="C96" s="17" t="s">
        <v>169</v>
      </c>
      <c r="D96" s="17">
        <v>14.07</v>
      </c>
      <c r="E96" s="17" t="s">
        <v>12</v>
      </c>
      <c r="F96" s="17" t="s">
        <v>12</v>
      </c>
      <c r="G96" s="4">
        <v>28.122800000000002</v>
      </c>
      <c r="H96" s="19">
        <v>14.06</v>
      </c>
      <c r="I96" s="31">
        <v>14.06</v>
      </c>
      <c r="J96" s="5">
        <f t="shared" si="3"/>
        <v>0.87</v>
      </c>
      <c r="K96" s="5">
        <f t="shared" si="4"/>
        <v>14.061400000000001</v>
      </c>
      <c r="L96" s="17" t="s">
        <v>14</v>
      </c>
      <c r="M96" s="22"/>
      <c r="N96" s="37" t="s">
        <v>14</v>
      </c>
      <c r="O96" s="43" t="str">
        <f t="shared" si="5"/>
        <v>否</v>
      </c>
    </row>
    <row r="97" spans="1:15" ht="46.5" customHeight="1">
      <c r="A97" s="17">
        <v>94</v>
      </c>
      <c r="B97" s="17" t="s">
        <v>201</v>
      </c>
      <c r="C97" s="17" t="s">
        <v>169</v>
      </c>
      <c r="D97" s="17">
        <v>5.4</v>
      </c>
      <c r="E97" s="17" t="s">
        <v>12</v>
      </c>
      <c r="F97" s="17" t="s">
        <v>12</v>
      </c>
      <c r="G97" s="4">
        <v>10.4268</v>
      </c>
      <c r="H97" s="19">
        <v>5.21</v>
      </c>
      <c r="I97" s="31">
        <v>5.21</v>
      </c>
      <c r="J97" s="5">
        <f t="shared" si="3"/>
        <v>0.32</v>
      </c>
      <c r="K97" s="5">
        <f t="shared" si="4"/>
        <v>5.2134</v>
      </c>
      <c r="L97" s="17" t="s">
        <v>14</v>
      </c>
      <c r="M97" s="12"/>
      <c r="N97" s="37" t="s">
        <v>14</v>
      </c>
      <c r="O97" s="43" t="str">
        <f t="shared" si="5"/>
        <v>否</v>
      </c>
    </row>
    <row r="98" spans="1:15" ht="46.5" customHeight="1">
      <c r="A98" s="17">
        <v>95</v>
      </c>
      <c r="B98" s="17" t="s">
        <v>202</v>
      </c>
      <c r="C98" s="17" t="s">
        <v>203</v>
      </c>
      <c r="D98" s="17">
        <v>2.5706000000000002</v>
      </c>
      <c r="E98" s="17" t="s">
        <v>12</v>
      </c>
      <c r="F98" s="17" t="s">
        <v>12</v>
      </c>
      <c r="G98" s="4">
        <v>5.1413000000000002</v>
      </c>
      <c r="H98" s="19">
        <v>2.57</v>
      </c>
      <c r="I98" s="31">
        <v>2.57</v>
      </c>
      <c r="J98" s="5">
        <f t="shared" si="3"/>
        <v>0.16</v>
      </c>
      <c r="K98" s="5">
        <f t="shared" si="4"/>
        <v>2.5706500000000001</v>
      </c>
      <c r="L98" s="17" t="s">
        <v>14</v>
      </c>
      <c r="M98" s="12"/>
      <c r="N98" s="37" t="s">
        <v>14</v>
      </c>
      <c r="O98" s="43" t="str">
        <f t="shared" si="5"/>
        <v>否</v>
      </c>
    </row>
    <row r="99" spans="1:15" ht="46.5" customHeight="1">
      <c r="A99" s="17">
        <v>96</v>
      </c>
      <c r="B99" s="17" t="s">
        <v>204</v>
      </c>
      <c r="C99" s="17" t="s">
        <v>203</v>
      </c>
      <c r="D99" s="17">
        <v>6.26</v>
      </c>
      <c r="E99" s="17" t="s">
        <v>12</v>
      </c>
      <c r="F99" s="17" t="s">
        <v>12</v>
      </c>
      <c r="G99" s="4">
        <v>9.3155999999999999</v>
      </c>
      <c r="H99" s="19">
        <v>4.66</v>
      </c>
      <c r="I99" s="31">
        <v>4.66</v>
      </c>
      <c r="J99" s="5">
        <f t="shared" si="3"/>
        <v>0.28999999999999998</v>
      </c>
      <c r="K99" s="5">
        <f t="shared" si="4"/>
        <v>4.6577999999999999</v>
      </c>
      <c r="L99" s="17" t="s">
        <v>14</v>
      </c>
      <c r="M99" s="12"/>
      <c r="N99" s="37" t="s">
        <v>14</v>
      </c>
      <c r="O99" s="43" t="str">
        <f t="shared" si="5"/>
        <v>否</v>
      </c>
    </row>
    <row r="100" spans="1:15" ht="93.75" customHeight="1">
      <c r="A100" s="17">
        <v>97</v>
      </c>
      <c r="B100" s="17" t="s">
        <v>332</v>
      </c>
      <c r="C100" s="17" t="s">
        <v>203</v>
      </c>
      <c r="D100" s="17">
        <v>15.611751</v>
      </c>
      <c r="E100" s="17" t="s">
        <v>12</v>
      </c>
      <c r="F100" s="17" t="s">
        <v>12</v>
      </c>
      <c r="G100" s="4">
        <v>31.223500000000001</v>
      </c>
      <c r="H100" s="19">
        <v>15.61</v>
      </c>
      <c r="I100" s="31">
        <v>15.61</v>
      </c>
      <c r="J100" s="5">
        <f t="shared" si="3"/>
        <v>0.97</v>
      </c>
      <c r="K100" s="5">
        <f t="shared" si="4"/>
        <v>15.611750000000001</v>
      </c>
      <c r="L100" s="17" t="s">
        <v>14</v>
      </c>
      <c r="M100" s="12"/>
      <c r="N100" s="37" t="s">
        <v>14</v>
      </c>
      <c r="O100" s="43" t="str">
        <f t="shared" si="5"/>
        <v>否</v>
      </c>
    </row>
    <row r="101" spans="1:15" ht="187.5" customHeight="1">
      <c r="A101" s="17">
        <v>98</v>
      </c>
      <c r="B101" s="17" t="s">
        <v>205</v>
      </c>
      <c r="C101" s="17" t="s">
        <v>203</v>
      </c>
      <c r="D101" s="17">
        <v>17.1479575</v>
      </c>
      <c r="E101" s="17" t="s">
        <v>12</v>
      </c>
      <c r="F101" s="17" t="s">
        <v>12</v>
      </c>
      <c r="G101" s="4">
        <v>34.295900000000003</v>
      </c>
      <c r="H101" s="19">
        <v>17.14</v>
      </c>
      <c r="I101" s="31">
        <v>17.14</v>
      </c>
      <c r="J101" s="5">
        <f t="shared" si="3"/>
        <v>1.07</v>
      </c>
      <c r="K101" s="6">
        <f t="shared" si="4"/>
        <v>17.147950000000002</v>
      </c>
      <c r="L101" s="17" t="s">
        <v>206</v>
      </c>
      <c r="M101" s="12" t="s">
        <v>333</v>
      </c>
      <c r="N101" s="16" t="s">
        <v>365</v>
      </c>
      <c r="O101" s="43" t="str">
        <f t="shared" si="5"/>
        <v>是</v>
      </c>
    </row>
    <row r="102" spans="1:15" ht="159.75" customHeight="1">
      <c r="A102" s="17">
        <v>99</v>
      </c>
      <c r="B102" s="17" t="s">
        <v>207</v>
      </c>
      <c r="C102" s="17" t="s">
        <v>203</v>
      </c>
      <c r="D102" s="17">
        <v>11.035</v>
      </c>
      <c r="E102" s="17" t="s">
        <v>12</v>
      </c>
      <c r="F102" s="17" t="s">
        <v>17</v>
      </c>
      <c r="G102" s="4">
        <v>21.618400000000001</v>
      </c>
      <c r="H102" s="19">
        <v>10.81</v>
      </c>
      <c r="I102" s="31">
        <v>10.81</v>
      </c>
      <c r="J102" s="5">
        <f t="shared" si="3"/>
        <v>0.67</v>
      </c>
      <c r="K102" s="5">
        <f t="shared" si="4"/>
        <v>10.809200000000001</v>
      </c>
      <c r="L102" s="15" t="s">
        <v>208</v>
      </c>
      <c r="M102" s="12" t="s">
        <v>209</v>
      </c>
      <c r="N102" s="39" t="s">
        <v>209</v>
      </c>
      <c r="O102" s="43" t="str">
        <f t="shared" si="5"/>
        <v>否</v>
      </c>
    </row>
    <row r="103" spans="1:15" ht="164.25" customHeight="1">
      <c r="A103" s="17">
        <v>100</v>
      </c>
      <c r="B103" s="17" t="s">
        <v>210</v>
      </c>
      <c r="C103" s="17" t="s">
        <v>203</v>
      </c>
      <c r="D103" s="17">
        <v>47.939943499999998</v>
      </c>
      <c r="E103" s="17" t="s">
        <v>12</v>
      </c>
      <c r="F103" s="17" t="s">
        <v>17</v>
      </c>
      <c r="G103" s="4">
        <v>94.346599999999995</v>
      </c>
      <c r="H103" s="19">
        <v>47.17</v>
      </c>
      <c r="I103" s="31">
        <v>47.17</v>
      </c>
      <c r="J103" s="5">
        <f t="shared" si="3"/>
        <v>2.93</v>
      </c>
      <c r="K103" s="5">
        <f t="shared" si="4"/>
        <v>47.173299999999998</v>
      </c>
      <c r="L103" s="15" t="s">
        <v>211</v>
      </c>
      <c r="M103" s="12" t="s">
        <v>335</v>
      </c>
      <c r="N103" s="39" t="s">
        <v>335</v>
      </c>
      <c r="O103" s="43" t="str">
        <f t="shared" si="5"/>
        <v>否</v>
      </c>
    </row>
    <row r="104" spans="1:15" ht="164.25" customHeight="1">
      <c r="A104" s="17">
        <v>101</v>
      </c>
      <c r="B104" s="17" t="s">
        <v>212</v>
      </c>
      <c r="C104" s="17" t="s">
        <v>203</v>
      </c>
      <c r="D104" s="17">
        <v>79.319599999999994</v>
      </c>
      <c r="E104" s="17" t="s">
        <v>12</v>
      </c>
      <c r="F104" s="17" t="s">
        <v>17</v>
      </c>
      <c r="G104" s="4">
        <v>154.43020000000001</v>
      </c>
      <c r="H104" s="19">
        <v>77.22</v>
      </c>
      <c r="I104" s="31">
        <v>77.22</v>
      </c>
      <c r="J104" s="5">
        <f t="shared" si="3"/>
        <v>4.8</v>
      </c>
      <c r="K104" s="5">
        <f t="shared" si="4"/>
        <v>77.215100000000007</v>
      </c>
      <c r="L104" s="15" t="s">
        <v>213</v>
      </c>
      <c r="M104" s="12" t="s">
        <v>334</v>
      </c>
      <c r="N104" s="38" t="s">
        <v>336</v>
      </c>
      <c r="O104" s="43" t="str">
        <f t="shared" si="5"/>
        <v>否</v>
      </c>
    </row>
    <row r="105" spans="1:15" ht="164.25" customHeight="1">
      <c r="A105" s="17">
        <v>102</v>
      </c>
      <c r="B105" s="17" t="s">
        <v>214</v>
      </c>
      <c r="C105" s="17" t="s">
        <v>203</v>
      </c>
      <c r="D105" s="17">
        <v>9.2177779999999991</v>
      </c>
      <c r="E105" s="17" t="s">
        <v>12</v>
      </c>
      <c r="F105" s="17" t="s">
        <v>17</v>
      </c>
      <c r="G105" s="4">
        <v>18.133299999999998</v>
      </c>
      <c r="H105" s="19">
        <v>9.07</v>
      </c>
      <c r="I105" s="31">
        <v>9.07</v>
      </c>
      <c r="J105" s="5">
        <f t="shared" si="3"/>
        <v>0.56000000000000005</v>
      </c>
      <c r="K105" s="5">
        <f t="shared" si="4"/>
        <v>9.0666499999999992</v>
      </c>
      <c r="L105" s="15" t="s">
        <v>215</v>
      </c>
      <c r="M105" s="12" t="s">
        <v>216</v>
      </c>
      <c r="N105" s="38" t="s">
        <v>337</v>
      </c>
      <c r="O105" s="43" t="str">
        <f t="shared" si="5"/>
        <v>否</v>
      </c>
    </row>
    <row r="106" spans="1:15" ht="166.5" customHeight="1">
      <c r="A106" s="17">
        <v>103</v>
      </c>
      <c r="B106" s="17" t="s">
        <v>217</v>
      </c>
      <c r="C106" s="17" t="s">
        <v>203</v>
      </c>
      <c r="D106" s="17">
        <v>65</v>
      </c>
      <c r="E106" s="17" t="s">
        <v>12</v>
      </c>
      <c r="F106" s="17" t="s">
        <v>17</v>
      </c>
      <c r="G106" s="4">
        <v>127.36</v>
      </c>
      <c r="H106" s="19">
        <v>63.68</v>
      </c>
      <c r="I106" s="28">
        <v>63.68</v>
      </c>
      <c r="J106" s="5">
        <f t="shared" si="3"/>
        <v>3.96</v>
      </c>
      <c r="K106" s="5">
        <f t="shared" si="4"/>
        <v>63.68</v>
      </c>
      <c r="L106" s="15" t="s">
        <v>218</v>
      </c>
      <c r="M106" s="12" t="s">
        <v>219</v>
      </c>
      <c r="N106" s="38" t="s">
        <v>338</v>
      </c>
      <c r="O106" s="43" t="str">
        <f t="shared" si="5"/>
        <v>否</v>
      </c>
    </row>
    <row r="107" spans="1:15" ht="162.75" customHeight="1">
      <c r="A107" s="17">
        <v>104</v>
      </c>
      <c r="B107" s="17" t="s">
        <v>220</v>
      </c>
      <c r="C107" s="17" t="s">
        <v>203</v>
      </c>
      <c r="D107" s="17">
        <v>46.36</v>
      </c>
      <c r="E107" s="17" t="s">
        <v>12</v>
      </c>
      <c r="F107" s="17" t="s">
        <v>17</v>
      </c>
      <c r="G107" s="4">
        <v>90.796099999999996</v>
      </c>
      <c r="H107" s="19">
        <v>45.4</v>
      </c>
      <c r="I107" s="31">
        <v>45.4</v>
      </c>
      <c r="J107" s="5">
        <f t="shared" si="3"/>
        <v>2.82</v>
      </c>
      <c r="K107" s="5">
        <f t="shared" si="4"/>
        <v>45.398049999999998</v>
      </c>
      <c r="L107" s="15" t="s">
        <v>221</v>
      </c>
      <c r="M107" s="12" t="s">
        <v>222</v>
      </c>
      <c r="N107" s="38" t="s">
        <v>339</v>
      </c>
      <c r="O107" s="43" t="str">
        <f t="shared" si="5"/>
        <v>否</v>
      </c>
    </row>
    <row r="108" spans="1:15" ht="132" customHeight="1">
      <c r="A108" s="17">
        <v>105</v>
      </c>
      <c r="B108" s="17" t="s">
        <v>223</v>
      </c>
      <c r="C108" s="17" t="s">
        <v>203</v>
      </c>
      <c r="D108" s="17">
        <v>6.4450000000000003</v>
      </c>
      <c r="E108" s="17" t="s">
        <v>12</v>
      </c>
      <c r="F108" s="17" t="s">
        <v>17</v>
      </c>
      <c r="G108" s="4">
        <v>12.5966</v>
      </c>
      <c r="H108" s="19">
        <v>6.3</v>
      </c>
      <c r="I108" s="31">
        <v>6.3</v>
      </c>
      <c r="J108" s="5">
        <f t="shared" si="3"/>
        <v>0.39</v>
      </c>
      <c r="K108" s="5">
        <f t="shared" si="4"/>
        <v>6.2983000000000002</v>
      </c>
      <c r="L108" s="15" t="s">
        <v>224</v>
      </c>
      <c r="M108" s="12" t="s">
        <v>340</v>
      </c>
      <c r="N108" s="38" t="s">
        <v>341</v>
      </c>
      <c r="O108" s="43" t="str">
        <f t="shared" si="5"/>
        <v>否</v>
      </c>
    </row>
    <row r="109" spans="1:15" ht="66.75" customHeight="1">
      <c r="A109" s="17">
        <v>106</v>
      </c>
      <c r="B109" s="17" t="s">
        <v>225</v>
      </c>
      <c r="C109" s="17" t="s">
        <v>203</v>
      </c>
      <c r="D109" s="17">
        <v>4.6822229999999996</v>
      </c>
      <c r="E109" s="17" t="s">
        <v>12</v>
      </c>
      <c r="F109" s="17" t="s">
        <v>12</v>
      </c>
      <c r="G109" s="4">
        <v>9.3643999999999998</v>
      </c>
      <c r="H109" s="19">
        <v>4.68</v>
      </c>
      <c r="I109" s="31">
        <v>4.68</v>
      </c>
      <c r="J109" s="5">
        <f t="shared" si="3"/>
        <v>0.28999999999999998</v>
      </c>
      <c r="K109" s="5">
        <f t="shared" si="4"/>
        <v>4.6821999999999999</v>
      </c>
      <c r="L109" s="17" t="s">
        <v>14</v>
      </c>
      <c r="M109" s="12"/>
      <c r="N109" s="37" t="s">
        <v>14</v>
      </c>
      <c r="O109" s="43" t="str">
        <f t="shared" si="5"/>
        <v>否</v>
      </c>
    </row>
    <row r="110" spans="1:15" ht="152.25" customHeight="1">
      <c r="A110" s="17">
        <v>107</v>
      </c>
      <c r="B110" s="17" t="s">
        <v>226</v>
      </c>
      <c r="C110" s="17" t="s">
        <v>203</v>
      </c>
      <c r="D110" s="17">
        <v>10.502333</v>
      </c>
      <c r="E110" s="17" t="s">
        <v>12</v>
      </c>
      <c r="F110" s="17" t="s">
        <v>17</v>
      </c>
      <c r="G110" s="4">
        <v>19.670000000000002</v>
      </c>
      <c r="H110" s="19">
        <v>9.84</v>
      </c>
      <c r="I110" s="31">
        <v>9.84</v>
      </c>
      <c r="J110" s="5">
        <f t="shared" si="3"/>
        <v>0.61</v>
      </c>
      <c r="K110" s="5">
        <f t="shared" si="4"/>
        <v>9.8350000000000009</v>
      </c>
      <c r="L110" s="15" t="s">
        <v>227</v>
      </c>
      <c r="M110" s="12" t="s">
        <v>342</v>
      </c>
      <c r="N110" s="38" t="s">
        <v>343</v>
      </c>
      <c r="O110" s="43" t="str">
        <f t="shared" si="5"/>
        <v>否</v>
      </c>
    </row>
    <row r="111" spans="1:15" ht="270" customHeight="1">
      <c r="A111" s="17">
        <v>108</v>
      </c>
      <c r="B111" s="17" t="s">
        <v>228</v>
      </c>
      <c r="C111" s="17" t="s">
        <v>203</v>
      </c>
      <c r="D111" s="17">
        <v>7.6457604999999997</v>
      </c>
      <c r="E111" s="17" t="s">
        <v>12</v>
      </c>
      <c r="F111" s="17" t="s">
        <v>17</v>
      </c>
      <c r="G111" s="4">
        <v>15.579599999999999</v>
      </c>
      <c r="H111" s="19">
        <v>7.64</v>
      </c>
      <c r="I111" s="31">
        <v>7.64</v>
      </c>
      <c r="J111" s="5">
        <f t="shared" si="3"/>
        <v>0.48</v>
      </c>
      <c r="K111" s="6">
        <f t="shared" si="4"/>
        <v>7.7897999999999996</v>
      </c>
      <c r="L111" s="15" t="s">
        <v>229</v>
      </c>
      <c r="M111" s="12" t="s">
        <v>344</v>
      </c>
      <c r="N111" s="16" t="s">
        <v>352</v>
      </c>
      <c r="O111" s="43" t="str">
        <f t="shared" si="5"/>
        <v>是</v>
      </c>
    </row>
    <row r="112" spans="1:15" ht="141" customHeight="1">
      <c r="A112" s="17">
        <v>109</v>
      </c>
      <c r="B112" s="17" t="s">
        <v>230</v>
      </c>
      <c r="C112" s="17" t="s">
        <v>203</v>
      </c>
      <c r="D112" s="17">
        <v>26.344100000000001</v>
      </c>
      <c r="E112" s="17" t="s">
        <v>12</v>
      </c>
      <c r="F112" s="17" t="s">
        <v>17</v>
      </c>
      <c r="G112" s="4">
        <v>52.090200000000003</v>
      </c>
      <c r="H112" s="19">
        <v>26.05</v>
      </c>
      <c r="I112" s="31">
        <v>26.05</v>
      </c>
      <c r="J112" s="5">
        <f t="shared" si="3"/>
        <v>1.62</v>
      </c>
      <c r="K112" s="5">
        <f t="shared" si="4"/>
        <v>26.045100000000001</v>
      </c>
      <c r="L112" s="15" t="s">
        <v>345</v>
      </c>
      <c r="M112" s="12" t="s">
        <v>231</v>
      </c>
      <c r="N112" s="38" t="s">
        <v>346</v>
      </c>
      <c r="O112" s="43" t="str">
        <f t="shared" si="5"/>
        <v>否</v>
      </c>
    </row>
    <row r="113" spans="1:15" ht="69" customHeight="1">
      <c r="A113" s="17">
        <v>110</v>
      </c>
      <c r="B113" s="17" t="s">
        <v>232</v>
      </c>
      <c r="C113" s="17" t="s">
        <v>203</v>
      </c>
      <c r="D113" s="17">
        <v>167.35</v>
      </c>
      <c r="E113" s="17" t="s">
        <v>12</v>
      </c>
      <c r="F113" s="17" t="s">
        <v>12</v>
      </c>
      <c r="G113" s="4">
        <v>334.70780000000002</v>
      </c>
      <c r="H113" s="19">
        <v>167.35</v>
      </c>
      <c r="I113" s="31">
        <v>167.35</v>
      </c>
      <c r="J113" s="5">
        <f t="shared" si="3"/>
        <v>10.41</v>
      </c>
      <c r="K113" s="5">
        <f t="shared" si="4"/>
        <v>167.35390000000001</v>
      </c>
      <c r="L113" s="17" t="s">
        <v>14</v>
      </c>
      <c r="M113" s="12"/>
      <c r="N113" s="37" t="s">
        <v>14</v>
      </c>
      <c r="O113" s="43" t="str">
        <f t="shared" si="5"/>
        <v>否</v>
      </c>
    </row>
    <row r="114" spans="1:15" ht="69" customHeight="1">
      <c r="A114" s="17">
        <v>111</v>
      </c>
      <c r="B114" s="17" t="s">
        <v>233</v>
      </c>
      <c r="C114" s="17" t="s">
        <v>203</v>
      </c>
      <c r="D114" s="17">
        <v>91.92</v>
      </c>
      <c r="E114" s="17" t="s">
        <v>12</v>
      </c>
      <c r="F114" s="17" t="s">
        <v>12</v>
      </c>
      <c r="G114" s="4">
        <v>183.8323</v>
      </c>
      <c r="H114" s="19">
        <v>91.92</v>
      </c>
      <c r="I114" s="31">
        <v>91.92</v>
      </c>
      <c r="J114" s="5">
        <f t="shared" si="3"/>
        <v>5.71</v>
      </c>
      <c r="K114" s="5">
        <f t="shared" si="4"/>
        <v>91.916150000000002</v>
      </c>
      <c r="L114" s="17" t="s">
        <v>14</v>
      </c>
      <c r="M114" s="12"/>
      <c r="N114" s="37" t="s">
        <v>14</v>
      </c>
      <c r="O114" s="43" t="str">
        <f t="shared" si="5"/>
        <v>否</v>
      </c>
    </row>
    <row r="115" spans="1:15" ht="147" customHeight="1">
      <c r="A115" s="17">
        <v>112</v>
      </c>
      <c r="B115" s="17" t="s">
        <v>234</v>
      </c>
      <c r="C115" s="17" t="s">
        <v>203</v>
      </c>
      <c r="D115" s="17">
        <v>132.50780599999999</v>
      </c>
      <c r="E115" s="17" t="s">
        <v>12</v>
      </c>
      <c r="F115" s="17" t="s">
        <v>17</v>
      </c>
      <c r="G115" s="4">
        <v>256.10430000000002</v>
      </c>
      <c r="H115" s="19">
        <v>128.05000000000001</v>
      </c>
      <c r="I115" s="31">
        <v>128.05000000000001</v>
      </c>
      <c r="J115" s="5">
        <f t="shared" si="3"/>
        <v>7.96</v>
      </c>
      <c r="K115" s="5">
        <f t="shared" si="4"/>
        <v>128.05215000000001</v>
      </c>
      <c r="L115" s="15" t="s">
        <v>235</v>
      </c>
      <c r="M115" s="12" t="s">
        <v>236</v>
      </c>
      <c r="N115" s="38" t="s">
        <v>347</v>
      </c>
      <c r="O115" s="43" t="str">
        <f t="shared" si="5"/>
        <v>否</v>
      </c>
    </row>
    <row r="116" spans="1:15" ht="89.25" customHeight="1">
      <c r="A116" s="17">
        <v>113</v>
      </c>
      <c r="B116" s="17" t="s">
        <v>237</v>
      </c>
      <c r="C116" s="17" t="s">
        <v>203</v>
      </c>
      <c r="D116" s="17">
        <v>2.2000000000000002</v>
      </c>
      <c r="E116" s="17" t="s">
        <v>12</v>
      </c>
      <c r="F116" s="17" t="s">
        <v>17</v>
      </c>
      <c r="G116" s="4">
        <v>4.2583000000000002</v>
      </c>
      <c r="H116" s="19">
        <v>2.13</v>
      </c>
      <c r="I116" s="31">
        <v>2.13</v>
      </c>
      <c r="J116" s="5">
        <f t="shared" si="3"/>
        <v>0.13</v>
      </c>
      <c r="K116" s="5">
        <f t="shared" si="4"/>
        <v>2.1291500000000001</v>
      </c>
      <c r="L116" s="15" t="s">
        <v>238</v>
      </c>
      <c r="M116" s="12" t="s">
        <v>348</v>
      </c>
      <c r="N116" s="38" t="s">
        <v>348</v>
      </c>
      <c r="O116" s="43" t="str">
        <f t="shared" si="5"/>
        <v>否</v>
      </c>
    </row>
    <row r="117" spans="1:15" ht="85.5" customHeight="1">
      <c r="A117" s="17">
        <v>114</v>
      </c>
      <c r="B117" s="17" t="s">
        <v>239</v>
      </c>
      <c r="C117" s="17" t="s">
        <v>203</v>
      </c>
      <c r="D117" s="17">
        <v>93.87</v>
      </c>
      <c r="E117" s="17" t="s">
        <v>12</v>
      </c>
      <c r="F117" s="17" t="s">
        <v>12</v>
      </c>
      <c r="G117" s="4">
        <v>187.73750000000001</v>
      </c>
      <c r="H117" s="19">
        <v>93.87</v>
      </c>
      <c r="I117" s="31">
        <v>93.87</v>
      </c>
      <c r="J117" s="5">
        <f t="shared" si="3"/>
        <v>5.84</v>
      </c>
      <c r="K117" s="5">
        <f t="shared" si="4"/>
        <v>93.868750000000006</v>
      </c>
      <c r="L117" s="17" t="s">
        <v>14</v>
      </c>
      <c r="M117" s="12"/>
      <c r="N117" s="37" t="s">
        <v>265</v>
      </c>
      <c r="O117" s="43" t="str">
        <f t="shared" si="5"/>
        <v>否</v>
      </c>
    </row>
    <row r="118" spans="1:15" ht="222.75" customHeight="1">
      <c r="A118" s="17">
        <v>115</v>
      </c>
      <c r="B118" s="17" t="s">
        <v>240</v>
      </c>
      <c r="C118" s="17" t="s">
        <v>203</v>
      </c>
      <c r="D118" s="17">
        <v>45.191367999999997</v>
      </c>
      <c r="E118" s="17" t="s">
        <v>12</v>
      </c>
      <c r="F118" s="17" t="s">
        <v>17</v>
      </c>
      <c r="G118" s="4">
        <v>78.729799999999997</v>
      </c>
      <c r="H118" s="19">
        <v>39.36</v>
      </c>
      <c r="I118" s="31">
        <v>39.36</v>
      </c>
      <c r="J118" s="5">
        <f t="shared" si="3"/>
        <v>2.4500000000000002</v>
      </c>
      <c r="K118" s="5">
        <f t="shared" si="4"/>
        <v>39.364899999999999</v>
      </c>
      <c r="L118" s="15" t="s">
        <v>241</v>
      </c>
      <c r="M118" s="12" t="s">
        <v>242</v>
      </c>
      <c r="N118" s="38" t="s">
        <v>349</v>
      </c>
      <c r="O118" s="43" t="str">
        <f t="shared" si="5"/>
        <v>否</v>
      </c>
    </row>
    <row r="119" spans="1:15" ht="78.75" customHeight="1">
      <c r="A119" s="17">
        <v>116</v>
      </c>
      <c r="B119" s="17" t="s">
        <v>243</v>
      </c>
      <c r="C119" s="17" t="s">
        <v>203</v>
      </c>
      <c r="D119" s="17">
        <v>15.652068</v>
      </c>
      <c r="E119" s="17" t="s">
        <v>12</v>
      </c>
      <c r="F119" s="17" t="s">
        <v>12</v>
      </c>
      <c r="G119" s="4">
        <v>31.304099999999998</v>
      </c>
      <c r="H119" s="19">
        <v>15.65</v>
      </c>
      <c r="I119" s="31">
        <v>15.65</v>
      </c>
      <c r="J119" s="5">
        <f t="shared" si="3"/>
        <v>0.97</v>
      </c>
      <c r="K119" s="5">
        <f t="shared" si="4"/>
        <v>15.652049999999999</v>
      </c>
      <c r="L119" s="17" t="s">
        <v>14</v>
      </c>
      <c r="M119" s="12"/>
      <c r="N119" s="37" t="s">
        <v>14</v>
      </c>
      <c r="O119" s="43" t="str">
        <f t="shared" si="5"/>
        <v>否</v>
      </c>
    </row>
    <row r="120" spans="1:15" ht="179.25" customHeight="1">
      <c r="A120" s="17">
        <v>117</v>
      </c>
      <c r="B120" s="17" t="s">
        <v>244</v>
      </c>
      <c r="C120" s="17" t="s">
        <v>203</v>
      </c>
      <c r="D120" s="17">
        <v>6.79</v>
      </c>
      <c r="E120" s="17" t="s">
        <v>12</v>
      </c>
      <c r="F120" s="17" t="s">
        <v>17</v>
      </c>
      <c r="G120" s="4">
        <v>12.430999999999999</v>
      </c>
      <c r="H120" s="19">
        <v>6.22</v>
      </c>
      <c r="I120" s="31">
        <v>6.22</v>
      </c>
      <c r="J120" s="5">
        <f t="shared" si="3"/>
        <v>0.39</v>
      </c>
      <c r="K120" s="5">
        <f t="shared" si="4"/>
        <v>6.2154999999999996</v>
      </c>
      <c r="L120" s="15" t="s">
        <v>245</v>
      </c>
      <c r="M120" s="12" t="s">
        <v>246</v>
      </c>
      <c r="N120" s="39" t="s">
        <v>350</v>
      </c>
      <c r="O120" s="43" t="str">
        <f t="shared" si="5"/>
        <v>否</v>
      </c>
    </row>
    <row r="121" spans="1:15" ht="66.75" customHeight="1">
      <c r="A121" s="61" t="s">
        <v>247</v>
      </c>
      <c r="B121" s="72"/>
      <c r="C121" s="72"/>
      <c r="D121" s="72"/>
      <c r="E121" s="72"/>
      <c r="F121" s="73"/>
      <c r="G121" s="4">
        <f t="shared" ref="G121:J121" si="6">SUM(G4:G120)</f>
        <v>10036.280699999994</v>
      </c>
      <c r="H121" s="19">
        <f t="shared" si="6"/>
        <v>4942.510000000002</v>
      </c>
      <c r="I121" s="29">
        <f t="shared" si="6"/>
        <v>4942.510000000002</v>
      </c>
      <c r="J121" s="19">
        <f t="shared" si="6"/>
        <v>312.00000000000006</v>
      </c>
      <c r="K121" s="5">
        <f t="shared" si="4"/>
        <v>5018.1403499999969</v>
      </c>
      <c r="L121" s="21">
        <f>SUM(L4:L120)</f>
        <v>0</v>
      </c>
      <c r="M121" s="22"/>
      <c r="N121" s="37" t="s">
        <v>14</v>
      </c>
      <c r="O121"/>
    </row>
    <row r="122" spans="1:15" ht="103.5" customHeight="1">
      <c r="A122" s="74" t="s">
        <v>248</v>
      </c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23"/>
      <c r="O122"/>
    </row>
  </sheetData>
  <autoFilter ref="A3:O122"/>
  <mergeCells count="3">
    <mergeCell ref="A1:L1"/>
    <mergeCell ref="A121:F121"/>
    <mergeCell ref="A122:L122"/>
  </mergeCells>
  <phoneticPr fontId="10" type="noConversion"/>
  <pageMargins left="0.75" right="0.75" top="1" bottom="1" header="0.5" footer="0.5"/>
  <pageSetup paperSize="9" scale="73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Sheet1</vt:lpstr>
      <vt:lpstr>Sheet2</vt:lpstr>
      <vt:lpstr>汇总表（评审报告）</vt:lpstr>
      <vt:lpstr>Sheet1!Print_Area</vt:lpstr>
      <vt:lpstr>'汇总表（评审报告）'!Print_Area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林社锡</cp:lastModifiedBy>
  <cp:lastPrinted>2020-08-07T07:23:56Z</cp:lastPrinted>
  <dcterms:created xsi:type="dcterms:W3CDTF">2020-07-24T06:14:00Z</dcterms:created>
  <dcterms:modified xsi:type="dcterms:W3CDTF">2020-09-08T07:03:58Z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